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G-RM\Desktop\"/>
    </mc:Choice>
  </mc:AlternateContent>
  <bookViews>
    <workbookView xWindow="0" yWindow="0" windowWidth="21600" windowHeight="9030" activeTab="1"/>
  </bookViews>
  <sheets>
    <sheet name="USD" sheetId="1" r:id="rId1"/>
    <sheet name="Prestasi" sheetId="10" r:id="rId2"/>
    <sheet name="RM" sheetId="2" r:id="rId3"/>
    <sheet name="15NOV2024" sheetId="8" r:id="rId4"/>
  </sheets>
  <calcPr calcId="162913"/>
  <extLst>
    <ext uri="GoogleSheetsCustomDataVersion2">
      <go:sheetsCustomData xmlns:go="http://customooxmlschemas.google.com/" r:id="rId7" roundtripDataChecksum="f9Pw7Qs/THgMz5M+rvO5+pI3QiZ84gPc+9w0G+NT3UI="/>
    </ext>
  </extLst>
</workbook>
</file>

<file path=xl/calcChain.xml><?xml version="1.0" encoding="utf-8"?>
<calcChain xmlns="http://schemas.openxmlformats.org/spreadsheetml/2006/main">
  <c r="G5" i="10" l="1"/>
  <c r="G6" i="10"/>
  <c r="G10" i="10"/>
  <c r="G11" i="10"/>
  <c r="G14" i="10"/>
  <c r="G15" i="10"/>
  <c r="G16" i="10"/>
  <c r="G17" i="10"/>
  <c r="G18" i="10"/>
  <c r="G19" i="10"/>
  <c r="G20" i="10"/>
  <c r="G21" i="10"/>
  <c r="G22" i="10"/>
  <c r="G23" i="10"/>
  <c r="G26" i="10"/>
  <c r="G4" i="10"/>
  <c r="F10" i="10"/>
  <c r="F11" i="10"/>
  <c r="F12" i="10"/>
  <c r="G12" i="10" s="1"/>
  <c r="F13" i="10"/>
  <c r="G13" i="10" s="1"/>
  <c r="F14" i="10"/>
  <c r="F15" i="10"/>
  <c r="F16" i="10"/>
  <c r="F17" i="10"/>
  <c r="F18" i="10"/>
  <c r="F19" i="10"/>
  <c r="F20" i="10"/>
  <c r="F21" i="10"/>
  <c r="F22" i="10"/>
  <c r="F23" i="10"/>
  <c r="F24" i="10"/>
  <c r="G24" i="10" s="1"/>
  <c r="F25" i="10"/>
  <c r="G25" i="10" s="1"/>
  <c r="F26" i="10"/>
  <c r="F4" i="10"/>
  <c r="F5" i="10"/>
  <c r="F6" i="10"/>
  <c r="F7" i="10"/>
  <c r="G7" i="10" s="1"/>
  <c r="F8" i="10"/>
  <c r="G8" i="10" s="1"/>
  <c r="F9" i="10"/>
  <c r="G9" i="10" s="1"/>
  <c r="F3" i="10"/>
  <c r="G3" i="10" s="1"/>
  <c r="C5" i="8" l="1"/>
  <c r="E5" i="8"/>
  <c r="E28" i="8" l="1"/>
  <c r="C28" i="8" s="1"/>
  <c r="E27" i="8"/>
  <c r="C27" i="8"/>
  <c r="E26" i="8"/>
  <c r="C26" i="8" s="1"/>
  <c r="E25" i="8"/>
  <c r="C25" i="8"/>
  <c r="E24" i="8"/>
  <c r="C24" i="8"/>
  <c r="E23" i="8"/>
  <c r="C23" i="8" s="1"/>
  <c r="E22" i="8"/>
  <c r="C22" i="8" s="1"/>
  <c r="E21" i="8"/>
  <c r="C21" i="8" s="1"/>
  <c r="E20" i="8"/>
  <c r="C20" i="8"/>
  <c r="E19" i="8"/>
  <c r="C19" i="8" s="1"/>
  <c r="E18" i="8"/>
  <c r="C18" i="8" s="1"/>
  <c r="E17" i="8"/>
  <c r="C17" i="8" s="1"/>
  <c r="E16" i="8"/>
  <c r="C16" i="8" s="1"/>
  <c r="E15" i="8"/>
  <c r="C15" i="8" s="1"/>
  <c r="E14" i="8"/>
  <c r="C14" i="8" s="1"/>
  <c r="E13" i="8"/>
  <c r="C13" i="8" s="1"/>
  <c r="E12" i="8"/>
  <c r="C12" i="8" s="1"/>
  <c r="E11" i="8"/>
  <c r="C11" i="8" s="1"/>
  <c r="E10" i="8"/>
  <c r="C10" i="8" s="1"/>
  <c r="E9" i="8"/>
  <c r="C9" i="8" s="1"/>
  <c r="E8" i="8"/>
  <c r="C8" i="8" s="1"/>
  <c r="E7" i="8"/>
  <c r="C7" i="8" s="1"/>
  <c r="E6" i="8"/>
  <c r="C6" i="8" s="1"/>
</calcChain>
</file>

<file path=xl/sharedStrings.xml><?xml version="1.0" encoding="utf-8"?>
<sst xmlns="http://schemas.openxmlformats.org/spreadsheetml/2006/main" count="177" uniqueCount="73">
  <si>
    <t xml:space="preserve"> MINERALS</t>
  </si>
  <si>
    <t>TYPE</t>
  </si>
  <si>
    <t xml:space="preserve"> Prices in USD/ metric tonne (unless stated otherwise)</t>
  </si>
  <si>
    <t>Gold ( per gramme)*</t>
  </si>
  <si>
    <t>Metal</t>
  </si>
  <si>
    <t>Tin ( per metric tonne)</t>
  </si>
  <si>
    <t>Aluminium (per metric tonne)</t>
  </si>
  <si>
    <t>Copper (per metric tonne)</t>
  </si>
  <si>
    <t>Nickel  (per metric tonne)</t>
  </si>
  <si>
    <t>Coal (per  metric tonne)</t>
  </si>
  <si>
    <t>Mineral Energy</t>
  </si>
  <si>
    <t>Iron (per  metric tonne)</t>
  </si>
  <si>
    <t>Ore</t>
  </si>
  <si>
    <t>Lanthanum (per metric tonne)</t>
  </si>
  <si>
    <t>RE Oxide</t>
  </si>
  <si>
    <t>Cerium (per metric tonne)</t>
  </si>
  <si>
    <t>Praseodymium (per metric tonne)</t>
  </si>
  <si>
    <t>Neodymium (per metrc tonne)</t>
  </si>
  <si>
    <t>Samarium (per metric tonne)</t>
  </si>
  <si>
    <t>Europium (per metric tonne)</t>
  </si>
  <si>
    <t>Gadolinium (per metric tonne)</t>
  </si>
  <si>
    <t>Terbium (per metric tonne)</t>
  </si>
  <si>
    <t>Dysprosium (per metric tonne)</t>
  </si>
  <si>
    <t>Holmium (per metric tonne)</t>
  </si>
  <si>
    <t>Erbium (per metric tonne)</t>
  </si>
  <si>
    <t>Yttrium (per metric tonne)</t>
  </si>
  <si>
    <t>Ytterbium (per metric tonne)</t>
  </si>
  <si>
    <t>Lutetium (per metric tonne)</t>
  </si>
  <si>
    <t>Scandium (per metric tonne)</t>
  </si>
  <si>
    <t>Neodymium-Praseodymium                             (per metric tonne)</t>
  </si>
  <si>
    <t>RE Carbonate (per metric tonne)                                                        Rare earth oxide content 42.0-45.0%</t>
  </si>
  <si>
    <t>RE Carbonate</t>
  </si>
  <si>
    <t>Note:</t>
  </si>
  <si>
    <t xml:space="preserve">* 1 Troy ounce (Troy Oz)  = 31.1034768 gramme </t>
  </si>
  <si>
    <t>KLTM CLOSED FOR TRADING UNTIL FURTHER NOTICE ; Tin prices as reported by London Metal Exchange(LME)</t>
  </si>
  <si>
    <t>Dysposium (per metric tonne)</t>
  </si>
  <si>
    <t>Neodymium-Praseodymium                          (per metric tonne)</t>
  </si>
  <si>
    <t xml:space="preserve">RE Carbonate </t>
  </si>
  <si>
    <t>METAL PRICES</t>
  </si>
  <si>
    <t>Minerals</t>
  </si>
  <si>
    <t>RM</t>
  </si>
  <si>
    <t xml:space="preserve">USD </t>
  </si>
  <si>
    <t>Source Information</t>
  </si>
  <si>
    <t>Gold ( per gramme)</t>
  </si>
  <si>
    <t>www.kitco.com</t>
  </si>
  <si>
    <t>www.lme.com</t>
  </si>
  <si>
    <t>Coal  (per metric tonne)</t>
  </si>
  <si>
    <t>https://markets.businessinsider.com</t>
  </si>
  <si>
    <t>www.marketindex.com.au</t>
  </si>
  <si>
    <t>www.metal.com</t>
  </si>
  <si>
    <t xml:space="preserve">Yttrium (per metric tonne) </t>
  </si>
  <si>
    <t xml:space="preserve">Ytterbium(per metric tonne) </t>
  </si>
  <si>
    <t>Lutetium</t>
  </si>
  <si>
    <t xml:space="preserve">Scandium (per metric tonne) </t>
  </si>
  <si>
    <t xml:space="preserve">RE Carbonate(per metric tonne) </t>
  </si>
  <si>
    <t xml:space="preserve"> Prices in RM/ metric tonne (unless stated otherwise)</t>
  </si>
  <si>
    <t>RE Carbonate (per metric tonne)     
Rare earth oxide content 42.0-45.0%</t>
  </si>
  <si>
    <t xml:space="preserve">Praseodymium-Neodymium                   (per metric tonne) </t>
  </si>
  <si>
    <t>PRESTASI (USD)</t>
  </si>
  <si>
    <t>PRESTASI (%)</t>
  </si>
  <si>
    <t>18 OKT 2024</t>
  </si>
  <si>
    <t>25 OKT 2024</t>
  </si>
  <si>
    <t>01 NOV 2024</t>
  </si>
  <si>
    <t>08 NOV 2024</t>
  </si>
  <si>
    <t>Date : 15 NOV 2024</t>
  </si>
  <si>
    <t>Exchange rate 15 NOV 2024 :   1 USD   =</t>
  </si>
  <si>
    <t>15NOV 2024</t>
  </si>
  <si>
    <t>15 NOV 2024</t>
  </si>
  <si>
    <t>8 NOV 2024</t>
  </si>
  <si>
    <t>Prestasi Harga Mineral Minggu 15 November 2024</t>
  </si>
  <si>
    <t xml:space="preserve">Secara keseluruhan, prestasi harga dagangan bagi kesemua RE Oksida (REO) adalah menurun di antara 1.31% sehingga 4.97%. Penurunan harga tertinggi dicatatkan oleh mineral REO Lutetium, Terbium dan Holmium dengan harga jualan sebanyak USD716,740.00, USD803,570.00 dan USD69,468.37 berbanding USD754,190.00, USD834,500.00 dan USD72,067.04 pada minggu sebelumnya. </t>
  </si>
  <si>
    <t>Nilai dagangan kumpulan karbonat RE (REC) ditutup lebih rendah pada harga USD4,686.36 berbanding USD4,783.52 dengan peratusan penurunan sebanyak 2.03%.</t>
  </si>
  <si>
    <t xml:space="preserve">Prestasi harga dagangan bagi emas, timah, tembaga dan nikel mengalami penurunan sebanyak 4.43%, 7.58%, 2.91% dan 3.88%  dengan harga jualan sebanyak USD82.69, USD29,150.00, USD9,050.00 dan USD15,475.00. Harga dagangan bagi aluminium pula meningkat naik untuk dijual pada harga USD2,640.50. Begitu juga harga dagangan bagi arang batu yang meningkat sebanyak 1.88% untuk dijual pada harga USD122.00 berbanding USD119.75 pada minggu lepas. Sebaliknya harga bagi bijih besi telah menurun sebanyak 2.11% untuk dijual pada harga USD101.63 bagi setiap tan metrik.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</si>
</sst>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_-* #,##0.00_-;\-* #,##0.00_-;_-* &quot;-&quot;??_-;_-@"/>
    <numFmt numFmtId="166" formatCode="[$-24409]m/d/yyyy"/>
  </numFmts>
  <fonts count="37" x14ac:knownFonts="1">
    <font>
      <sz val="11"/>
      <color rgb="FF000000"/>
      <name val="Calibri"/>
      <scheme val="minor"/>
    </font>
    <font>
      <sz val="11"/>
      <color theme="1"/>
      <name val="Calibri"/>
      <family val="2"/>
      <scheme val="minor"/>
    </font>
    <font>
      <sz val="11"/>
      <color theme="1"/>
      <name val="Calibri"/>
      <family val="2"/>
      <scheme val="minor"/>
    </font>
    <font>
      <sz val="11"/>
      <color rgb="FF000000"/>
      <name val="Calibri"/>
      <family val="2"/>
    </font>
    <font>
      <b/>
      <sz val="10"/>
      <color rgb="FF000000"/>
      <name val="Calibri"/>
      <family val="2"/>
    </font>
    <font>
      <sz val="11"/>
      <name val="Calibri"/>
      <family val="2"/>
    </font>
    <font>
      <sz val="10"/>
      <color rgb="FF000000"/>
      <name val="Calibri"/>
      <family val="2"/>
    </font>
    <font>
      <sz val="11"/>
      <color theme="1"/>
      <name val="Calibri"/>
      <family val="2"/>
    </font>
    <font>
      <sz val="10"/>
      <color theme="1"/>
      <name val="Calibri"/>
      <family val="2"/>
    </font>
    <font>
      <b/>
      <sz val="11"/>
      <color rgb="FF000000"/>
      <name val="Calibri"/>
      <family val="2"/>
    </font>
    <font>
      <b/>
      <sz val="11"/>
      <color theme="1"/>
      <name val="Tahoma"/>
      <family val="2"/>
    </font>
    <font>
      <b/>
      <sz val="11"/>
      <color theme="1"/>
      <name val="Calibri"/>
      <family val="2"/>
    </font>
    <font>
      <b/>
      <sz val="12"/>
      <color theme="1"/>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sz val="11"/>
      <color theme="1"/>
      <name val="Calibri"/>
      <family val="2"/>
    </font>
    <font>
      <sz val="11"/>
      <color rgb="FF373737"/>
      <name val="Calibri"/>
      <family val="2"/>
      <scheme val="major"/>
    </font>
    <font>
      <sz val="11"/>
      <color rgb="FF000000"/>
      <name val="Calibri"/>
      <family val="2"/>
      <scheme val="minor"/>
    </font>
    <font>
      <sz val="11"/>
      <color rgb="FF000000"/>
      <name val="Calibri"/>
      <family val="2"/>
      <scheme val="major"/>
    </font>
    <font>
      <sz val="11"/>
      <color theme="1"/>
      <name val="Calibri"/>
      <family val="2"/>
      <scheme val="major"/>
    </font>
    <font>
      <sz val="11"/>
      <color rgb="FF303133"/>
      <name val="Calibri"/>
      <family val="2"/>
      <scheme val="major"/>
    </font>
    <font>
      <sz val="11"/>
      <color rgb="FF303133"/>
      <name val="Calibri"/>
      <family val="2"/>
      <scheme val="major"/>
    </font>
    <font>
      <b/>
      <sz val="10"/>
      <color rgb="FF000000"/>
      <name val="Calibri"/>
      <family val="2"/>
    </font>
    <font>
      <u/>
      <sz val="11"/>
      <color theme="10"/>
      <name val="Calibri"/>
      <family val="2"/>
      <scheme val="minor"/>
    </font>
    <font>
      <sz val="11"/>
      <color rgb="FF212529"/>
      <name val="Segoe UI"/>
      <family val="2"/>
    </font>
    <font>
      <sz val="11"/>
      <color rgb="FF000000"/>
      <name val="Calibri"/>
      <family val="2"/>
      <charset val="204"/>
    </font>
    <font>
      <b/>
      <sz val="10"/>
      <color rgb="FF000000"/>
      <name val="Calibri"/>
      <family val="2"/>
      <scheme val="minor"/>
    </font>
    <font>
      <sz val="10"/>
      <color rgb="FF000000"/>
      <name val="Calibri"/>
      <family val="2"/>
      <scheme val="minor"/>
    </font>
    <font>
      <sz val="11"/>
      <color rgb="FFFF0000"/>
      <name val="Calibri"/>
      <family val="2"/>
    </font>
    <font>
      <sz val="10"/>
      <color theme="1"/>
      <name val="Calibri"/>
      <family val="2"/>
      <scheme val="minor"/>
    </font>
    <font>
      <sz val="11"/>
      <color theme="1"/>
      <name val="Calibri"/>
      <family val="2"/>
      <charset val="204"/>
    </font>
    <font>
      <sz val="11"/>
      <color rgb="FF000000"/>
      <name val="Calibri"/>
      <scheme val="minor"/>
    </font>
    <font>
      <sz val="11"/>
      <color rgb="FFFF0000"/>
      <name val="Calibri"/>
      <family val="2"/>
      <charset val="204"/>
    </font>
  </fonts>
  <fills count="8">
    <fill>
      <patternFill patternType="none"/>
    </fill>
    <fill>
      <patternFill patternType="gray125"/>
    </fill>
    <fill>
      <patternFill patternType="solid">
        <fgColor theme="0"/>
        <bgColor theme="0"/>
      </patternFill>
    </fill>
    <fill>
      <patternFill patternType="solid">
        <fgColor rgb="FFC2D69B"/>
        <bgColor rgb="FFC2D69B"/>
      </patternFill>
    </fill>
    <fill>
      <patternFill patternType="solid">
        <fgColor theme="0"/>
        <bgColor indexed="64"/>
      </patternFill>
    </fill>
    <fill>
      <patternFill patternType="solid">
        <fgColor theme="6" tint="0.79998168889431442"/>
        <bgColor rgb="FF000000"/>
      </patternFill>
    </fill>
    <fill>
      <patternFill patternType="solid">
        <fgColor theme="8" tint="0.79998168889431442"/>
        <bgColor rgb="FF000000"/>
      </patternFill>
    </fill>
    <fill>
      <patternFill patternType="solid">
        <fgColor theme="3" tint="0.79998168889431442"/>
        <bgColor rgb="FF000000"/>
      </patternFill>
    </fill>
  </fills>
  <borders count="4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164" fontId="21" fillId="0" borderId="0" applyFont="0" applyFill="0" applyBorder="0" applyAlignment="0" applyProtection="0"/>
    <xf numFmtId="0" fontId="27" fillId="0" borderId="0" applyNumberFormat="0" applyFill="0" applyBorder="0" applyAlignment="0" applyProtection="0"/>
    <xf numFmtId="0" fontId="29" fillId="0" borderId="13"/>
    <xf numFmtId="43" fontId="29" fillId="0" borderId="13" applyFont="0" applyFill="0" applyBorder="0" applyAlignment="0" applyProtection="0"/>
    <xf numFmtId="0" fontId="2" fillId="0" borderId="13"/>
    <xf numFmtId="0" fontId="35" fillId="0" borderId="13"/>
    <xf numFmtId="164" fontId="21" fillId="0" borderId="13" applyFont="0" applyFill="0" applyBorder="0" applyAlignment="0" applyProtection="0"/>
    <xf numFmtId="0" fontId="1" fillId="0" borderId="13"/>
  </cellStyleXfs>
  <cellXfs count="147">
    <xf numFmtId="0" fontId="0" fillId="0" borderId="0" xfId="0"/>
    <xf numFmtId="0" fontId="3" fillId="0" borderId="0" xfId="0" applyFont="1"/>
    <xf numFmtId="15" fontId="3" fillId="0" borderId="0" xfId="0" applyNumberFormat="1" applyFont="1"/>
    <xf numFmtId="0" fontId="3" fillId="0" borderId="2" xfId="0" applyFont="1" applyBorder="1" applyAlignment="1">
      <alignment horizontal="left" vertical="top"/>
    </xf>
    <xf numFmtId="165" fontId="3" fillId="0" borderId="2" xfId="0" applyNumberFormat="1" applyFont="1" applyBorder="1" applyAlignment="1">
      <alignment horizontal="center" vertical="center"/>
    </xf>
    <xf numFmtId="0" fontId="3" fillId="0" borderId="4" xfId="0" applyFont="1" applyBorder="1" applyAlignment="1">
      <alignment horizontal="left" vertical="top"/>
    </xf>
    <xf numFmtId="0" fontId="6" fillId="0" borderId="2" xfId="0" applyFont="1" applyBorder="1" applyAlignment="1">
      <alignment horizontal="center" vertical="center"/>
    </xf>
    <xf numFmtId="0" fontId="3" fillId="2" borderId="2" xfId="0" applyFont="1" applyFill="1" applyBorder="1" applyAlignment="1">
      <alignment horizontal="left" vertical="top"/>
    </xf>
    <xf numFmtId="0" fontId="3" fillId="0" borderId="1" xfId="0" applyFont="1" applyBorder="1" applyAlignment="1">
      <alignment horizontal="left" vertical="top"/>
    </xf>
    <xf numFmtId="0" fontId="7" fillId="0" borderId="2" xfId="0" applyFont="1" applyBorder="1" applyAlignment="1">
      <alignment horizontal="left"/>
    </xf>
    <xf numFmtId="0" fontId="7" fillId="2" borderId="2" xfId="0" applyFont="1" applyFill="1" applyBorder="1" applyAlignment="1">
      <alignment horizontal="left"/>
    </xf>
    <xf numFmtId="0" fontId="7" fillId="0" borderId="2" xfId="0" applyFont="1" applyBorder="1" applyAlignment="1">
      <alignment horizontal="left" vertical="center" wrapText="1"/>
    </xf>
    <xf numFmtId="0" fontId="8" fillId="0" borderId="3" xfId="0" applyFont="1" applyBorder="1" applyAlignment="1">
      <alignment horizontal="center" vertical="center" wrapText="1"/>
    </xf>
    <xf numFmtId="0" fontId="4" fillId="0" borderId="0" xfId="0" applyFont="1" applyAlignment="1">
      <alignment vertical="top"/>
    </xf>
    <xf numFmtId="164" fontId="6" fillId="2" borderId="9" xfId="0" applyNumberFormat="1" applyFont="1" applyFill="1" applyBorder="1" applyAlignment="1">
      <alignment horizontal="center" vertical="center"/>
    </xf>
    <xf numFmtId="165" fontId="6" fillId="0" borderId="0" xfId="0" applyNumberFormat="1" applyFont="1" applyAlignment="1">
      <alignment horizontal="right" vertical="top"/>
    </xf>
    <xf numFmtId="0" fontId="4" fillId="0" borderId="0" xfId="0" applyFont="1" applyAlignment="1">
      <alignment horizontal="left" vertical="top"/>
    </xf>
    <xf numFmtId="0" fontId="4" fillId="0" borderId="0" xfId="0" applyFont="1"/>
    <xf numFmtId="0" fontId="8" fillId="2" borderId="9" xfId="0" applyFont="1" applyFill="1" applyBorder="1" applyAlignment="1">
      <alignment vertical="center"/>
    </xf>
    <xf numFmtId="0" fontId="4" fillId="0" borderId="0" xfId="0" applyFont="1" applyAlignment="1">
      <alignment vertical="center"/>
    </xf>
    <xf numFmtId="49" fontId="9" fillId="0" borderId="2" xfId="0" applyNumberFormat="1" applyFont="1" applyBorder="1" applyAlignment="1">
      <alignment horizontal="center" vertical="center"/>
    </xf>
    <xf numFmtId="0" fontId="6" fillId="0" borderId="4" xfId="0" applyFont="1" applyBorder="1" applyAlignment="1">
      <alignment horizontal="left" vertical="top"/>
    </xf>
    <xf numFmtId="0" fontId="6" fillId="0" borderId="2" xfId="0" applyFont="1" applyBorder="1" applyAlignment="1">
      <alignment horizontal="left" vertical="top"/>
    </xf>
    <xf numFmtId="0" fontId="6" fillId="0" borderId="10" xfId="0" applyFont="1" applyBorder="1" applyAlignment="1">
      <alignment horizontal="left" vertical="top"/>
    </xf>
    <xf numFmtId="0" fontId="8" fillId="0" borderId="4" xfId="0" applyFont="1" applyBorder="1" applyAlignment="1">
      <alignment horizontal="left"/>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6" fillId="0" borderId="8" xfId="0" applyFont="1" applyBorder="1" applyAlignment="1">
      <alignment horizontal="center" vertical="center"/>
    </xf>
    <xf numFmtId="164" fontId="6" fillId="0" borderId="0" xfId="0" applyNumberFormat="1" applyFont="1" applyAlignment="1">
      <alignment horizontal="center" vertical="center"/>
    </xf>
    <xf numFmtId="0" fontId="7" fillId="0" borderId="0" xfId="0" applyFont="1"/>
    <xf numFmtId="166" fontId="7" fillId="0" borderId="0" xfId="0" applyNumberFormat="1" applyFont="1"/>
    <xf numFmtId="2" fontId="7" fillId="0" borderId="0" xfId="0" applyNumberFormat="1" applyFont="1"/>
    <xf numFmtId="4" fontId="7" fillId="0" borderId="0" xfId="0" applyNumberFormat="1" applyFont="1"/>
    <xf numFmtId="0" fontId="12" fillId="0" borderId="14" xfId="0" applyFont="1" applyBorder="1" applyAlignment="1">
      <alignment horizontal="center" vertical="center"/>
    </xf>
    <xf numFmtId="0" fontId="12" fillId="0" borderId="15" xfId="0" applyFont="1" applyBorder="1" applyAlignment="1">
      <alignment horizontal="center" vertical="center"/>
    </xf>
    <xf numFmtId="164" fontId="3" fillId="0" borderId="3" xfId="0" applyNumberFormat="1" applyFont="1" applyBorder="1" applyAlignment="1">
      <alignment vertical="center"/>
    </xf>
    <xf numFmtId="164" fontId="3" fillId="0" borderId="3" xfId="0" applyNumberFormat="1" applyFont="1" applyBorder="1" applyAlignment="1">
      <alignment horizontal="left" vertical="center"/>
    </xf>
    <xf numFmtId="164" fontId="3" fillId="0" borderId="2" xfId="0" applyNumberFormat="1" applyFont="1" applyBorder="1" applyAlignment="1">
      <alignment vertical="center"/>
    </xf>
    <xf numFmtId="164" fontId="3" fillId="0" borderId="2" xfId="0" applyNumberFormat="1" applyFont="1" applyBorder="1" applyAlignment="1">
      <alignment horizontal="left" vertical="center"/>
    </xf>
    <xf numFmtId="0" fontId="13" fillId="0" borderId="19" xfId="0" applyFont="1" applyBorder="1" applyAlignment="1">
      <alignment horizontal="left"/>
    </xf>
    <xf numFmtId="164" fontId="3" fillId="0" borderId="2" xfId="0" applyNumberFormat="1" applyFont="1" applyBorder="1" applyAlignment="1">
      <alignment horizontal="right" vertical="center"/>
    </xf>
    <xf numFmtId="164" fontId="3" fillId="3" borderId="2" xfId="0" applyNumberFormat="1" applyFont="1" applyFill="1" applyBorder="1" applyAlignment="1">
      <alignment vertical="center"/>
    </xf>
    <xf numFmtId="164" fontId="7" fillId="3" borderId="2" xfId="0" applyNumberFormat="1" applyFont="1" applyFill="1" applyBorder="1" applyAlignment="1">
      <alignment horizontal="left" vertical="center"/>
    </xf>
    <xf numFmtId="0" fontId="14" fillId="3" borderId="19" xfId="0" applyFont="1" applyFill="1" applyBorder="1" applyAlignment="1">
      <alignment horizontal="left"/>
    </xf>
    <xf numFmtId="164" fontId="3" fillId="2" borderId="2" xfId="0" applyNumberFormat="1" applyFont="1" applyFill="1" applyBorder="1" applyAlignment="1">
      <alignment vertical="center"/>
    </xf>
    <xf numFmtId="164" fontId="3" fillId="2" borderId="2" xfId="0" applyNumberFormat="1" applyFont="1" applyFill="1" applyBorder="1" applyAlignment="1">
      <alignment horizontal="right" vertical="center"/>
    </xf>
    <xf numFmtId="0" fontId="15" fillId="2" borderId="19" xfId="0" applyFont="1" applyFill="1" applyBorder="1" applyAlignment="1">
      <alignment horizontal="left"/>
    </xf>
    <xf numFmtId="4" fontId="7" fillId="0" borderId="2" xfId="0" applyNumberFormat="1" applyFont="1" applyBorder="1" applyAlignment="1">
      <alignment wrapText="1"/>
    </xf>
    <xf numFmtId="164" fontId="3" fillId="2" borderId="21" xfId="0" applyNumberFormat="1" applyFont="1" applyFill="1" applyBorder="1" applyAlignment="1">
      <alignment vertical="center"/>
    </xf>
    <xf numFmtId="0" fontId="16" fillId="2" borderId="22" xfId="0" applyFont="1" applyFill="1" applyBorder="1" applyAlignment="1">
      <alignment horizontal="left"/>
    </xf>
    <xf numFmtId="0" fontId="17" fillId="3" borderId="22" xfId="0" applyFont="1" applyFill="1" applyBorder="1" applyAlignment="1">
      <alignment horizontal="left"/>
    </xf>
    <xf numFmtId="4" fontId="7" fillId="2" borderId="23" xfId="0" applyNumberFormat="1" applyFont="1" applyFill="1" applyBorder="1" applyAlignment="1">
      <alignment vertical="center"/>
    </xf>
    <xf numFmtId="165" fontId="7" fillId="2" borderId="25" xfId="0" applyNumberFormat="1" applyFont="1" applyFill="1" applyBorder="1" applyAlignment="1">
      <alignment vertical="center"/>
    </xf>
    <xf numFmtId="4" fontId="7" fillId="2" borderId="25" xfId="0" applyNumberFormat="1" applyFont="1" applyFill="1" applyBorder="1" applyAlignment="1">
      <alignment vertical="center"/>
    </xf>
    <xf numFmtId="0" fontId="18" fillId="2" borderId="26" xfId="0" applyFont="1" applyFill="1" applyBorder="1" applyAlignment="1">
      <alignment horizontal="left"/>
    </xf>
    <xf numFmtId="0" fontId="9" fillId="0" borderId="0" xfId="0" applyFont="1"/>
    <xf numFmtId="4" fontId="20" fillId="0" borderId="0" xfId="0" applyNumberFormat="1" applyFont="1"/>
    <xf numFmtId="0" fontId="0" fillId="0" borderId="0" xfId="0"/>
    <xf numFmtId="164" fontId="22" fillId="0" borderId="2" xfId="0" applyNumberFormat="1" applyFont="1" applyBorder="1" applyAlignment="1">
      <alignment horizontal="left" vertical="center"/>
    </xf>
    <xf numFmtId="164" fontId="22" fillId="0" borderId="2" xfId="0" applyNumberFormat="1" applyFont="1" applyBorder="1" applyAlignment="1">
      <alignment horizontal="right" vertical="center"/>
    </xf>
    <xf numFmtId="4" fontId="23" fillId="3" borderId="9" xfId="0" applyNumberFormat="1" applyFont="1" applyFill="1" applyBorder="1" applyAlignment="1">
      <alignment horizontal="right" vertical="center" wrapText="1"/>
    </xf>
    <xf numFmtId="164" fontId="22" fillId="2" borderId="2" xfId="0" applyNumberFormat="1" applyFont="1" applyFill="1" applyBorder="1" applyAlignment="1">
      <alignment horizontal="right" vertical="center"/>
    </xf>
    <xf numFmtId="164" fontId="22" fillId="3" borderId="2" xfId="0" applyNumberFormat="1" applyFont="1" applyFill="1" applyBorder="1" applyAlignment="1">
      <alignment horizontal="right" vertical="center"/>
    </xf>
    <xf numFmtId="4" fontId="23" fillId="0" borderId="2" xfId="0" applyNumberFormat="1" applyFont="1" applyBorder="1" applyAlignment="1">
      <alignment wrapText="1"/>
    </xf>
    <xf numFmtId="164" fontId="22" fillId="2" borderId="2" xfId="0" applyNumberFormat="1" applyFont="1" applyFill="1" applyBorder="1" applyAlignment="1">
      <alignment horizontal="right"/>
    </xf>
    <xf numFmtId="4" fontId="23" fillId="3" borderId="2" xfId="0" applyNumberFormat="1" applyFont="1" applyFill="1" applyBorder="1" applyAlignment="1">
      <alignment vertical="center"/>
    </xf>
    <xf numFmtId="4" fontId="23" fillId="2" borderId="23" xfId="0" applyNumberFormat="1" applyFont="1" applyFill="1" applyBorder="1" applyAlignment="1">
      <alignment vertical="center"/>
    </xf>
    <xf numFmtId="4" fontId="23" fillId="2" borderId="25" xfId="0" applyNumberFormat="1" applyFont="1" applyFill="1" applyBorder="1" applyAlignment="1">
      <alignment vertical="center"/>
    </xf>
    <xf numFmtId="49" fontId="4" fillId="2" borderId="21" xfId="0" applyNumberFormat="1" applyFont="1" applyFill="1" applyBorder="1" applyAlignment="1">
      <alignment horizontal="center" vertical="center"/>
    </xf>
    <xf numFmtId="164" fontId="3" fillId="0" borderId="27" xfId="1" applyFont="1" applyBorder="1" applyAlignment="1">
      <alignment vertical="center"/>
    </xf>
    <xf numFmtId="0" fontId="7" fillId="2" borderId="9" xfId="0" applyFont="1" applyFill="1" applyBorder="1" applyAlignment="1">
      <alignment horizontal="right" vertical="center"/>
    </xf>
    <xf numFmtId="0" fontId="27" fillId="0" borderId="19" xfId="2" applyBorder="1" applyAlignment="1">
      <alignment horizontal="left"/>
    </xf>
    <xf numFmtId="0" fontId="0" fillId="0" borderId="0" xfId="0"/>
    <xf numFmtId="0" fontId="28" fillId="0" borderId="0" xfId="0" applyFont="1"/>
    <xf numFmtId="164" fontId="22" fillId="0" borderId="23" xfId="0" applyNumberFormat="1" applyFont="1" applyBorder="1" applyAlignment="1">
      <alignment horizontal="right" vertical="center"/>
    </xf>
    <xf numFmtId="4" fontId="25" fillId="0" borderId="32" xfId="0" applyNumberFormat="1" applyFont="1" applyBorder="1"/>
    <xf numFmtId="0" fontId="24" fillId="0" borderId="33" xfId="0" applyFont="1" applyBorder="1" applyAlignment="1">
      <alignment vertical="center" wrapText="1"/>
    </xf>
    <xf numFmtId="0" fontId="0" fillId="0" borderId="0" xfId="0"/>
    <xf numFmtId="0" fontId="7" fillId="2" borderId="16" xfId="0" applyFont="1" applyFill="1" applyBorder="1" applyAlignment="1">
      <alignment horizontal="left" vertical="center" indent="1"/>
    </xf>
    <xf numFmtId="0" fontId="7" fillId="2" borderId="18" xfId="0" applyFont="1" applyFill="1" applyBorder="1" applyAlignment="1">
      <alignment horizontal="left" vertical="center" indent="1"/>
    </xf>
    <xf numFmtId="0" fontId="7" fillId="0" borderId="18" xfId="0" applyFont="1" applyBorder="1" applyAlignment="1">
      <alignment horizontal="left" vertical="center" indent="1"/>
    </xf>
    <xf numFmtId="0" fontId="7" fillId="3" borderId="18" xfId="0" applyFont="1" applyFill="1" applyBorder="1" applyAlignment="1">
      <alignment horizontal="left" vertical="center" indent="1"/>
    </xf>
    <xf numFmtId="0" fontId="7" fillId="2" borderId="20" xfId="0" applyFont="1" applyFill="1" applyBorder="1" applyAlignment="1">
      <alignment horizontal="left" vertical="center" indent="1"/>
    </xf>
    <xf numFmtId="0" fontId="7" fillId="2" borderId="18" xfId="0" applyFont="1" applyFill="1" applyBorder="1" applyAlignment="1">
      <alignment horizontal="left" vertical="center" wrapText="1" indent="1"/>
    </xf>
    <xf numFmtId="0" fontId="19" fillId="2" borderId="24" xfId="0" applyFont="1" applyFill="1" applyBorder="1" applyAlignment="1">
      <alignment horizontal="left" vertical="center" indent="1"/>
    </xf>
    <xf numFmtId="164" fontId="7" fillId="0" borderId="0" xfId="1" applyFont="1"/>
    <xf numFmtId="0" fontId="30" fillId="0" borderId="21" xfId="3" applyFont="1" applyBorder="1" applyAlignment="1">
      <alignment horizontal="left" vertical="center" wrapText="1" indent="1"/>
    </xf>
    <xf numFmtId="0" fontId="30" fillId="0" borderId="21" xfId="3" applyFont="1" applyBorder="1" applyAlignment="1">
      <alignment horizontal="center" vertical="center" wrapText="1"/>
    </xf>
    <xf numFmtId="49" fontId="30" fillId="4" borderId="4" xfId="3" applyNumberFormat="1" applyFont="1" applyFill="1" applyBorder="1" applyAlignment="1">
      <alignment horizontal="center" vertical="center"/>
    </xf>
    <xf numFmtId="49" fontId="30" fillId="4" borderId="27" xfId="3" applyNumberFormat="1" applyFont="1" applyFill="1" applyBorder="1" applyAlignment="1">
      <alignment horizontal="center" vertical="center"/>
    </xf>
    <xf numFmtId="0" fontId="29" fillId="0" borderId="13" xfId="3"/>
    <xf numFmtId="0" fontId="21" fillId="0" borderId="2" xfId="3" applyFont="1" applyBorder="1" applyAlignment="1">
      <alignment horizontal="left" vertical="top" indent="1"/>
    </xf>
    <xf numFmtId="0" fontId="21" fillId="0" borderId="4" xfId="3" applyFont="1" applyBorder="1" applyAlignment="1">
      <alignment horizontal="left" vertical="top" indent="1"/>
    </xf>
    <xf numFmtId="0" fontId="31" fillId="0" borderId="27" xfId="3" applyFont="1" applyBorder="1" applyAlignment="1">
      <alignment horizontal="center" vertical="center"/>
    </xf>
    <xf numFmtId="0" fontId="31" fillId="0" borderId="5" xfId="3" applyFont="1" applyBorder="1" applyAlignment="1">
      <alignment horizontal="center" vertical="center"/>
    </xf>
    <xf numFmtId="0" fontId="31" fillId="0" borderId="38" xfId="3" applyFont="1" applyBorder="1" applyAlignment="1">
      <alignment vertical="center"/>
    </xf>
    <xf numFmtId="0" fontId="21" fillId="4" borderId="2" xfId="3" applyFont="1" applyFill="1" applyBorder="1" applyAlignment="1">
      <alignment horizontal="left" vertical="top" indent="1"/>
    </xf>
    <xf numFmtId="0" fontId="21" fillId="0" borderId="34" xfId="3" applyFont="1" applyBorder="1" applyAlignment="1">
      <alignment horizontal="left" vertical="top" indent="1"/>
    </xf>
    <xf numFmtId="0" fontId="31" fillId="0" borderId="39" xfId="3" applyFont="1" applyBorder="1" applyAlignment="1">
      <alignment vertical="center"/>
    </xf>
    <xf numFmtId="0" fontId="30" fillId="0" borderId="13" xfId="3" applyFont="1" applyAlignment="1">
      <alignment vertical="top"/>
    </xf>
    <xf numFmtId="43" fontId="31" fillId="0" borderId="13" xfId="4" applyFont="1" applyBorder="1" applyAlignment="1">
      <alignment horizontal="right" vertical="top"/>
    </xf>
    <xf numFmtId="0" fontId="30" fillId="0" borderId="13" xfId="3" applyFont="1" applyAlignment="1">
      <alignment horizontal="left" vertical="top"/>
    </xf>
    <xf numFmtId="0" fontId="30" fillId="0" borderId="13" xfId="3" applyFont="1"/>
    <xf numFmtId="0" fontId="31" fillId="0" borderId="13" xfId="3" applyFont="1"/>
    <xf numFmtId="164" fontId="3" fillId="0" borderId="0" xfId="1" applyFont="1"/>
    <xf numFmtId="0" fontId="31" fillId="0" borderId="37" xfId="3" applyFont="1" applyBorder="1" applyAlignment="1">
      <alignment horizontal="center" vertical="center"/>
    </xf>
    <xf numFmtId="164" fontId="34" fillId="0" borderId="27" xfId="3" applyNumberFormat="1" applyFont="1" applyBorder="1"/>
    <xf numFmtId="2" fontId="34" fillId="0" borderId="27" xfId="3" applyNumberFormat="1" applyFont="1" applyBorder="1"/>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27" fillId="0" borderId="17" xfId="2" applyBorder="1" applyAlignment="1">
      <alignment horizontal="left"/>
    </xf>
    <xf numFmtId="49" fontId="4" fillId="2" borderId="21" xfId="6" applyNumberFormat="1" applyFont="1" applyFill="1" applyBorder="1" applyAlignment="1">
      <alignment horizontal="center" vertical="center"/>
    </xf>
    <xf numFmtId="164" fontId="7" fillId="0" borderId="27" xfId="6" applyNumberFormat="1" applyFont="1" applyBorder="1" applyAlignment="1">
      <alignment vertical="center"/>
    </xf>
    <xf numFmtId="164" fontId="36" fillId="0" borderId="27" xfId="3" applyNumberFormat="1" applyFont="1" applyBorder="1"/>
    <xf numFmtId="2" fontId="36" fillId="0" borderId="27" xfId="3" applyNumberFormat="1" applyFont="1" applyBorder="1"/>
    <xf numFmtId="164" fontId="3" fillId="0" borderId="27" xfId="7" applyFont="1" applyBorder="1" applyAlignment="1">
      <alignment vertical="center"/>
    </xf>
    <xf numFmtId="0" fontId="1" fillId="0" borderId="27" xfId="8" applyBorder="1" applyAlignment="1">
      <alignment horizontal="left" indent="1"/>
    </xf>
    <xf numFmtId="0" fontId="1" fillId="4" borderId="27" xfId="8" applyFill="1" applyBorder="1" applyAlignment="1">
      <alignment horizontal="left" indent="1"/>
    </xf>
    <xf numFmtId="0" fontId="1" fillId="0" borderId="27" xfId="8" applyBorder="1" applyAlignment="1">
      <alignment horizontal="left" vertical="center" wrapText="1" indent="1"/>
    </xf>
    <xf numFmtId="0" fontId="33" fillId="0" borderId="40" xfId="8" applyFont="1" applyBorder="1" applyAlignment="1">
      <alignment horizontal="center" vertical="center" wrapText="1"/>
    </xf>
    <xf numFmtId="0" fontId="6" fillId="0" borderId="6" xfId="0" applyFont="1" applyBorder="1" applyAlignment="1">
      <alignment horizontal="center" vertical="center"/>
    </xf>
    <xf numFmtId="0" fontId="5" fillId="0" borderId="7" xfId="0" applyFont="1" applyBorder="1"/>
    <xf numFmtId="0" fontId="5" fillId="0" borderId="8" xfId="0" applyFont="1" applyBorder="1"/>
    <xf numFmtId="0" fontId="3" fillId="0" borderId="0" xfId="0" applyFont="1" applyAlignment="1">
      <alignment horizontal="center"/>
    </xf>
    <xf numFmtId="0" fontId="0" fillId="0" borderId="0" xfId="0"/>
    <xf numFmtId="0" fontId="4" fillId="0" borderId="1" xfId="0" applyFont="1" applyBorder="1" applyAlignment="1">
      <alignment horizontal="left" vertical="center" wrapText="1"/>
    </xf>
    <xf numFmtId="0" fontId="5" fillId="0" borderId="3" xfId="0" applyFont="1" applyBorder="1"/>
    <xf numFmtId="0" fontId="4" fillId="0" borderId="1" xfId="0" applyFont="1" applyBorder="1" applyAlignment="1">
      <alignment horizontal="center" vertical="center" wrapText="1"/>
    </xf>
    <xf numFmtId="0" fontId="5" fillId="0" borderId="28" xfId="0" applyFont="1" applyBorder="1"/>
    <xf numFmtId="0" fontId="6" fillId="0" borderId="1" xfId="0" applyFont="1" applyBorder="1" applyAlignment="1">
      <alignment horizontal="center" vertical="center"/>
    </xf>
    <xf numFmtId="0" fontId="5" fillId="0" borderId="5" xfId="0" applyFont="1" applyBorder="1"/>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7" xfId="3" applyFont="1" applyBorder="1" applyAlignment="1">
      <alignment horizontal="center" vertical="center"/>
    </xf>
    <xf numFmtId="0" fontId="31" fillId="0" borderId="34" xfId="3" applyFont="1" applyBorder="1" applyAlignment="1">
      <alignment horizontal="center" vertical="center"/>
    </xf>
    <xf numFmtId="0" fontId="31" fillId="0" borderId="35" xfId="3" applyFont="1" applyBorder="1" applyAlignment="1">
      <alignment horizontal="center" vertical="center"/>
    </xf>
    <xf numFmtId="0" fontId="31" fillId="0" borderId="36" xfId="3" applyFont="1" applyBorder="1" applyAlignment="1">
      <alignment horizontal="center" vertical="center"/>
    </xf>
    <xf numFmtId="0" fontId="5" fillId="5" borderId="27" xfId="3" applyFont="1" applyFill="1" applyBorder="1" applyAlignment="1">
      <alignment horizontal="left" vertical="center" wrapText="1"/>
    </xf>
    <xf numFmtId="0" fontId="5" fillId="6" borderId="27" xfId="3" applyFont="1" applyFill="1" applyBorder="1" applyAlignment="1">
      <alignment horizontal="left" vertical="center" wrapText="1"/>
    </xf>
    <xf numFmtId="0" fontId="32" fillId="6" borderId="27" xfId="3" applyFont="1" applyFill="1" applyBorder="1" applyAlignment="1">
      <alignment horizontal="left" vertical="center" wrapText="1"/>
    </xf>
    <xf numFmtId="0" fontId="5" fillId="7" borderId="27" xfId="3" applyFont="1" applyFill="1" applyBorder="1" applyAlignment="1">
      <alignment horizontal="left" vertical="center" wrapText="1"/>
    </xf>
    <xf numFmtId="0" fontId="26" fillId="0" borderId="29" xfId="0" applyFont="1" applyBorder="1" applyAlignment="1">
      <alignment horizontal="center" vertical="center"/>
    </xf>
    <xf numFmtId="0" fontId="10" fillId="0" borderId="0" xfId="0" applyFont="1" applyAlignment="1">
      <alignment horizontal="center" vertical="center"/>
    </xf>
    <xf numFmtId="2" fontId="11" fillId="2" borderId="11" xfId="0" applyNumberFormat="1" applyFont="1" applyFill="1" applyBorder="1" applyAlignment="1">
      <alignment horizontal="center" vertical="center"/>
    </xf>
    <xf numFmtId="0" fontId="5" fillId="0" borderId="12" xfId="0" applyFont="1" applyBorder="1"/>
    <xf numFmtId="0" fontId="5" fillId="0" borderId="13" xfId="0" applyFont="1" applyBorder="1"/>
  </cellXfs>
  <cellStyles count="9">
    <cellStyle name="Comma" xfId="1" builtinId="3"/>
    <cellStyle name="Comma 2" xfId="4"/>
    <cellStyle name="Comma 3" xfId="7"/>
    <cellStyle name="Hyperlink" xfId="2" builtinId="8"/>
    <cellStyle name="Normal" xfId="0" builtinId="0"/>
    <cellStyle name="Normal 2" xfId="3"/>
    <cellStyle name="Normal 2 2 2" xfId="5"/>
    <cellStyle name="Normal 2 2 2 2" xfId="8"/>
    <cellStyle name="Normal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www.metal.com/" TargetMode="External"/><Relationship Id="rId13" Type="http://schemas.openxmlformats.org/officeDocument/2006/relationships/hyperlink" Target="http://www.metal.com/" TargetMode="External"/><Relationship Id="rId18" Type="http://schemas.openxmlformats.org/officeDocument/2006/relationships/hyperlink" Target="http://www.metal.com/" TargetMode="External"/><Relationship Id="rId3" Type="http://schemas.openxmlformats.org/officeDocument/2006/relationships/hyperlink" Target="http://www.lme.com/" TargetMode="External"/><Relationship Id="rId21" Type="http://schemas.openxmlformats.org/officeDocument/2006/relationships/printerSettings" Target="../printerSettings/printerSettings3.bin"/><Relationship Id="rId7" Type="http://schemas.openxmlformats.org/officeDocument/2006/relationships/hyperlink" Target="http://www.metal.com/" TargetMode="External"/><Relationship Id="rId12" Type="http://schemas.openxmlformats.org/officeDocument/2006/relationships/hyperlink" Target="http://www.metal.com/" TargetMode="External"/><Relationship Id="rId17" Type="http://schemas.openxmlformats.org/officeDocument/2006/relationships/hyperlink" Target="http://www.metal.com/" TargetMode="External"/><Relationship Id="rId2" Type="http://schemas.openxmlformats.org/officeDocument/2006/relationships/hyperlink" Target="http://www.lme.com/" TargetMode="External"/><Relationship Id="rId16" Type="http://schemas.openxmlformats.org/officeDocument/2006/relationships/hyperlink" Target="http://www.metal.com/" TargetMode="External"/><Relationship Id="rId20" Type="http://schemas.openxmlformats.org/officeDocument/2006/relationships/hyperlink" Target="https://markets.businessinsider.com/" TargetMode="External"/><Relationship Id="rId1" Type="http://schemas.openxmlformats.org/officeDocument/2006/relationships/hyperlink" Target="http://www.kitco.com/" TargetMode="External"/><Relationship Id="rId6" Type="http://schemas.openxmlformats.org/officeDocument/2006/relationships/hyperlink" Target="http://www.marketindex.com.au/" TargetMode="External"/><Relationship Id="rId11" Type="http://schemas.openxmlformats.org/officeDocument/2006/relationships/hyperlink" Target="http://www.metal.com/" TargetMode="External"/><Relationship Id="rId5" Type="http://schemas.openxmlformats.org/officeDocument/2006/relationships/hyperlink" Target="http://www.lme.com/" TargetMode="External"/><Relationship Id="rId15" Type="http://schemas.openxmlformats.org/officeDocument/2006/relationships/hyperlink" Target="http://www.metal.com/" TargetMode="External"/><Relationship Id="rId10" Type="http://schemas.openxmlformats.org/officeDocument/2006/relationships/hyperlink" Target="http://www.metal.com/" TargetMode="External"/><Relationship Id="rId19" Type="http://schemas.openxmlformats.org/officeDocument/2006/relationships/hyperlink" Target="http://www.metal.com/" TargetMode="External"/><Relationship Id="rId4" Type="http://schemas.openxmlformats.org/officeDocument/2006/relationships/hyperlink" Target="http://www.lme.com/" TargetMode="External"/><Relationship Id="rId9" Type="http://schemas.openxmlformats.org/officeDocument/2006/relationships/hyperlink" Target="http://www.metal.com/" TargetMode="External"/><Relationship Id="rId14" Type="http://schemas.openxmlformats.org/officeDocument/2006/relationships/hyperlink" Target="http://www.met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9"/>
  <sheetViews>
    <sheetView zoomScaleNormal="100" workbookViewId="0">
      <selection activeCell="H4" sqref="H4:H27"/>
    </sheetView>
  </sheetViews>
  <sheetFormatPr defaultColWidth="14.42578125" defaultRowHeight="15" customHeight="1" x14ac:dyDescent="0.25"/>
  <cols>
    <col min="1" max="1" width="1.28515625" customWidth="1"/>
    <col min="2" max="2" width="34.42578125" customWidth="1"/>
    <col min="3" max="3" width="14.85546875" customWidth="1"/>
    <col min="4" max="4" width="14.42578125" customWidth="1"/>
    <col min="5" max="5" width="15" customWidth="1"/>
    <col min="6" max="6" width="14.42578125" customWidth="1"/>
    <col min="7" max="7" width="15" customWidth="1"/>
    <col min="8" max="8" width="14" customWidth="1"/>
    <col min="9" max="25" width="8.7109375" customWidth="1"/>
  </cols>
  <sheetData>
    <row r="1" spans="1:25" s="72" customFormat="1" ht="15" customHeight="1" x14ac:dyDescent="0.25"/>
    <row r="2" spans="1:25" ht="26.25" customHeight="1" x14ac:dyDescent="0.25">
      <c r="A2" s="1"/>
      <c r="B2" s="125" t="s">
        <v>0</v>
      </c>
      <c r="C2" s="127" t="s">
        <v>1</v>
      </c>
      <c r="D2" s="68" t="s">
        <v>60</v>
      </c>
      <c r="E2" s="68" t="s">
        <v>61</v>
      </c>
      <c r="F2" s="68" t="s">
        <v>62</v>
      </c>
      <c r="G2" s="68" t="s">
        <v>63</v>
      </c>
      <c r="H2" s="68" t="s">
        <v>67</v>
      </c>
      <c r="I2" s="1"/>
      <c r="J2" s="1"/>
      <c r="K2" s="1"/>
      <c r="L2" s="1"/>
      <c r="M2" s="1"/>
      <c r="N2" s="1"/>
      <c r="O2" s="1"/>
      <c r="P2" s="1"/>
      <c r="Q2" s="1"/>
      <c r="R2" s="1"/>
      <c r="S2" s="1"/>
      <c r="T2" s="1"/>
      <c r="U2" s="1"/>
      <c r="V2" s="1"/>
      <c r="W2" s="1"/>
      <c r="X2" s="1"/>
      <c r="Y2" s="1"/>
    </row>
    <row r="3" spans="1:25" ht="23.25" customHeight="1" x14ac:dyDescent="0.25">
      <c r="A3" s="1"/>
      <c r="B3" s="126"/>
      <c r="C3" s="128"/>
      <c r="D3" s="131" t="s">
        <v>2</v>
      </c>
      <c r="E3" s="132"/>
      <c r="F3" s="132"/>
      <c r="G3" s="132"/>
      <c r="H3" s="133"/>
      <c r="I3" s="1"/>
      <c r="J3" s="1"/>
      <c r="K3" s="1"/>
      <c r="L3" s="1"/>
      <c r="M3" s="1"/>
      <c r="N3" s="1"/>
      <c r="O3" s="1"/>
      <c r="P3" s="1"/>
      <c r="Q3" s="1"/>
      <c r="R3" s="1"/>
      <c r="S3" s="1"/>
      <c r="T3" s="1"/>
      <c r="U3" s="1"/>
      <c r="V3" s="1"/>
      <c r="W3" s="1"/>
      <c r="X3" s="1"/>
      <c r="Y3" s="1"/>
    </row>
    <row r="4" spans="1:25" ht="18" customHeight="1" x14ac:dyDescent="0.25">
      <c r="A4" s="1"/>
      <c r="B4" s="3" t="s">
        <v>3</v>
      </c>
      <c r="C4" s="129" t="s">
        <v>4</v>
      </c>
      <c r="D4" s="69">
        <v>87.179964395491638</v>
      </c>
      <c r="E4" s="69">
        <v>88.340606346619097</v>
      </c>
      <c r="F4" s="69">
        <v>88.23129380828577</v>
      </c>
      <c r="G4" s="69">
        <v>86.522481628163192</v>
      </c>
      <c r="H4" s="69">
        <v>82.685290025197446</v>
      </c>
      <c r="I4" s="1"/>
      <c r="J4" s="1"/>
      <c r="K4" s="1"/>
      <c r="L4" s="1"/>
      <c r="M4" s="1"/>
      <c r="N4" s="1"/>
      <c r="O4" s="1"/>
      <c r="P4" s="1"/>
      <c r="Q4" s="1"/>
      <c r="R4" s="1"/>
      <c r="S4" s="1"/>
      <c r="T4" s="1"/>
      <c r="U4" s="1"/>
      <c r="V4" s="1"/>
      <c r="W4" s="1"/>
      <c r="X4" s="1"/>
      <c r="Y4" s="1"/>
    </row>
    <row r="5" spans="1:25" ht="15" customHeight="1" x14ac:dyDescent="0.25">
      <c r="A5" s="1"/>
      <c r="B5" s="3" t="s">
        <v>5</v>
      </c>
      <c r="C5" s="130"/>
      <c r="D5" s="69">
        <v>31490</v>
      </c>
      <c r="E5" s="69">
        <v>31150</v>
      </c>
      <c r="F5" s="69">
        <v>31425</v>
      </c>
      <c r="G5" s="69">
        <v>31540</v>
      </c>
      <c r="H5" s="69">
        <v>29150</v>
      </c>
      <c r="I5" s="1"/>
      <c r="J5" s="1"/>
      <c r="K5" s="1"/>
      <c r="L5" s="1"/>
      <c r="M5" s="1"/>
      <c r="N5" s="1"/>
      <c r="O5" s="1"/>
      <c r="P5" s="1"/>
      <c r="Q5" s="1"/>
      <c r="R5" s="1"/>
      <c r="S5" s="1"/>
      <c r="T5" s="1"/>
      <c r="U5" s="1"/>
      <c r="V5" s="1"/>
      <c r="W5" s="1"/>
      <c r="X5" s="1"/>
      <c r="Y5" s="1"/>
    </row>
    <row r="6" spans="1:25" ht="15" customHeight="1" x14ac:dyDescent="0.25">
      <c r="A6" s="1"/>
      <c r="B6" s="3" t="s">
        <v>6</v>
      </c>
      <c r="C6" s="130"/>
      <c r="D6" s="69">
        <v>2551</v>
      </c>
      <c r="E6" s="69">
        <v>2600</v>
      </c>
      <c r="F6" s="69">
        <v>2613</v>
      </c>
      <c r="G6" s="69">
        <v>2599.5</v>
      </c>
      <c r="H6" s="69">
        <v>2640.5</v>
      </c>
      <c r="I6" s="1"/>
      <c r="J6" s="1"/>
      <c r="K6" s="1"/>
      <c r="L6" s="1"/>
      <c r="M6" s="1"/>
      <c r="N6" s="1"/>
      <c r="O6" s="1"/>
      <c r="P6" s="1"/>
      <c r="Q6" s="1"/>
      <c r="R6" s="1"/>
      <c r="S6" s="1"/>
      <c r="T6" s="1"/>
      <c r="U6" s="1"/>
      <c r="V6" s="1"/>
      <c r="W6" s="1"/>
      <c r="X6" s="1"/>
      <c r="Y6" s="1"/>
    </row>
    <row r="7" spans="1:25" ht="15" customHeight="1" x14ac:dyDescent="0.25">
      <c r="A7" s="1"/>
      <c r="B7" s="3" t="s">
        <v>7</v>
      </c>
      <c r="C7" s="130"/>
      <c r="D7" s="69">
        <v>9472</v>
      </c>
      <c r="E7" s="69">
        <v>9384.5</v>
      </c>
      <c r="F7" s="69">
        <v>9424.5</v>
      </c>
      <c r="G7" s="69">
        <v>9321</v>
      </c>
      <c r="H7" s="69">
        <v>9050</v>
      </c>
      <c r="I7" s="1"/>
      <c r="J7" s="1"/>
      <c r="K7" s="1"/>
      <c r="L7" s="1"/>
      <c r="M7" s="1"/>
      <c r="N7" s="1"/>
      <c r="O7" s="1"/>
      <c r="P7" s="1"/>
      <c r="Q7" s="1"/>
      <c r="R7" s="1"/>
      <c r="S7" s="1"/>
      <c r="T7" s="1"/>
      <c r="U7" s="1"/>
      <c r="V7" s="1"/>
      <c r="W7" s="1"/>
      <c r="X7" s="1"/>
      <c r="Y7" s="1"/>
    </row>
    <row r="8" spans="1:25" ht="15" customHeight="1" x14ac:dyDescent="0.25">
      <c r="A8" s="1"/>
      <c r="B8" s="3" t="s">
        <v>8</v>
      </c>
      <c r="C8" s="130"/>
      <c r="D8" s="69">
        <v>16775</v>
      </c>
      <c r="E8" s="69">
        <v>15915</v>
      </c>
      <c r="F8" s="69">
        <v>15835</v>
      </c>
      <c r="G8" s="69">
        <v>16100</v>
      </c>
      <c r="H8" s="69">
        <v>15475</v>
      </c>
      <c r="I8" s="1"/>
      <c r="J8" s="1"/>
      <c r="K8" s="1"/>
      <c r="L8" s="1"/>
      <c r="M8" s="1"/>
      <c r="N8" s="1"/>
      <c r="O8" s="1"/>
      <c r="P8" s="1"/>
      <c r="Q8" s="1"/>
      <c r="R8" s="1"/>
      <c r="S8" s="1"/>
      <c r="T8" s="1"/>
      <c r="U8" s="1"/>
      <c r="V8" s="1"/>
      <c r="W8" s="1"/>
      <c r="X8" s="1"/>
      <c r="Y8" s="1"/>
    </row>
    <row r="9" spans="1:25" ht="19.5" customHeight="1" x14ac:dyDescent="0.25">
      <c r="A9" s="1"/>
      <c r="B9" s="5" t="s">
        <v>9</v>
      </c>
      <c r="C9" s="6" t="s">
        <v>10</v>
      </c>
      <c r="D9" s="69">
        <v>118.75</v>
      </c>
      <c r="E9" s="69">
        <v>119</v>
      </c>
      <c r="F9" s="69">
        <v>118.7</v>
      </c>
      <c r="G9" s="69">
        <v>119.75</v>
      </c>
      <c r="H9" s="69">
        <v>122</v>
      </c>
      <c r="I9" s="1"/>
      <c r="J9" s="1"/>
      <c r="K9" s="1"/>
      <c r="L9" s="1"/>
      <c r="M9" s="1"/>
      <c r="N9" s="1"/>
      <c r="O9" s="1"/>
      <c r="P9" s="1"/>
      <c r="Q9" s="1"/>
      <c r="R9" s="1"/>
      <c r="S9" s="1"/>
      <c r="T9" s="1"/>
      <c r="U9" s="1"/>
      <c r="V9" s="1"/>
      <c r="W9" s="1"/>
      <c r="X9" s="1"/>
      <c r="Y9" s="1"/>
    </row>
    <row r="10" spans="1:25" ht="15" customHeight="1" x14ac:dyDescent="0.25">
      <c r="A10" s="1"/>
      <c r="B10" s="3" t="s">
        <v>11</v>
      </c>
      <c r="C10" s="109" t="s">
        <v>12</v>
      </c>
      <c r="D10" s="69">
        <v>105.37</v>
      </c>
      <c r="E10" s="69">
        <v>104.23</v>
      </c>
      <c r="F10" s="69">
        <v>102.49</v>
      </c>
      <c r="G10" s="69">
        <v>103.82</v>
      </c>
      <c r="H10" s="69">
        <v>101.63</v>
      </c>
      <c r="I10" s="1"/>
      <c r="J10" s="1"/>
      <c r="K10" s="1"/>
      <c r="L10" s="1"/>
      <c r="M10" s="1"/>
      <c r="N10" s="1"/>
      <c r="O10" s="1"/>
      <c r="P10" s="1"/>
      <c r="Q10" s="1"/>
      <c r="R10" s="1"/>
      <c r="S10" s="1"/>
      <c r="T10" s="1"/>
      <c r="U10" s="1"/>
      <c r="V10" s="1"/>
      <c r="W10" s="1"/>
      <c r="X10" s="1"/>
      <c r="Y10" s="1"/>
    </row>
    <row r="11" spans="1:25" ht="15" customHeight="1" x14ac:dyDescent="0.25">
      <c r="A11" s="1"/>
      <c r="B11" s="3" t="s">
        <v>13</v>
      </c>
      <c r="C11" s="120" t="s">
        <v>14</v>
      </c>
      <c r="D11" s="69">
        <v>560.5</v>
      </c>
      <c r="E11" s="69">
        <v>560.62</v>
      </c>
      <c r="F11" s="69">
        <v>560.11</v>
      </c>
      <c r="G11" s="69">
        <v>558.66</v>
      </c>
      <c r="H11" s="69">
        <v>551.34</v>
      </c>
      <c r="I11" s="1"/>
      <c r="J11" s="1"/>
      <c r="K11" s="1"/>
      <c r="L11" s="1"/>
      <c r="M11" s="1"/>
      <c r="N11" s="1"/>
      <c r="O11" s="1"/>
      <c r="P11" s="1"/>
      <c r="Q11" s="1"/>
      <c r="R11" s="1"/>
      <c r="S11" s="1"/>
      <c r="T11" s="1"/>
      <c r="U11" s="1"/>
      <c r="V11" s="1"/>
      <c r="W11" s="1"/>
      <c r="X11" s="1"/>
      <c r="Y11" s="1"/>
    </row>
    <row r="12" spans="1:25" ht="15" customHeight="1" x14ac:dyDescent="0.25">
      <c r="A12" s="1"/>
      <c r="B12" s="3" t="s">
        <v>15</v>
      </c>
      <c r="C12" s="121"/>
      <c r="D12" s="69">
        <v>1008.9</v>
      </c>
      <c r="E12" s="69">
        <v>1009.12</v>
      </c>
      <c r="F12" s="69">
        <v>1008.19</v>
      </c>
      <c r="G12" s="69">
        <v>1005.59</v>
      </c>
      <c r="H12" s="69">
        <v>992.41</v>
      </c>
      <c r="I12" s="1"/>
      <c r="J12" s="1"/>
      <c r="K12" s="1"/>
      <c r="L12" s="1"/>
      <c r="M12" s="1"/>
      <c r="N12" s="1"/>
      <c r="O12" s="1"/>
      <c r="P12" s="1"/>
      <c r="Q12" s="1"/>
      <c r="R12" s="1"/>
      <c r="S12" s="1"/>
      <c r="T12" s="1"/>
      <c r="U12" s="1"/>
      <c r="V12" s="1"/>
      <c r="W12" s="1"/>
      <c r="X12" s="1"/>
      <c r="Y12" s="1"/>
    </row>
    <row r="13" spans="1:25" ht="15" customHeight="1" x14ac:dyDescent="0.25">
      <c r="A13" s="1"/>
      <c r="B13" s="3" t="s">
        <v>16</v>
      </c>
      <c r="C13" s="121"/>
      <c r="D13" s="69">
        <v>59833.25</v>
      </c>
      <c r="E13" s="69">
        <v>59986.83</v>
      </c>
      <c r="F13" s="69">
        <v>60211.44</v>
      </c>
      <c r="G13" s="69">
        <v>60055.87</v>
      </c>
      <c r="H13" s="69">
        <v>59268.65</v>
      </c>
      <c r="I13" s="1"/>
      <c r="J13" s="1"/>
      <c r="K13" s="1"/>
      <c r="L13" s="1"/>
      <c r="M13" s="1"/>
      <c r="N13" s="1"/>
      <c r="O13" s="1"/>
      <c r="P13" s="1"/>
      <c r="Q13" s="1"/>
      <c r="R13" s="1"/>
      <c r="S13" s="1"/>
      <c r="T13" s="1"/>
      <c r="U13" s="1"/>
      <c r="V13" s="1"/>
      <c r="W13" s="1"/>
      <c r="X13" s="1"/>
      <c r="Y13" s="1"/>
    </row>
    <row r="14" spans="1:25" ht="15" customHeight="1" x14ac:dyDescent="0.25">
      <c r="A14" s="1"/>
      <c r="B14" s="3" t="s">
        <v>17</v>
      </c>
      <c r="C14" s="121"/>
      <c r="D14" s="69">
        <v>59833.25</v>
      </c>
      <c r="E14" s="69">
        <v>59986.83</v>
      </c>
      <c r="F14" s="69">
        <v>60211.44</v>
      </c>
      <c r="G14" s="69">
        <v>60055.87</v>
      </c>
      <c r="H14" s="69">
        <v>59268.65</v>
      </c>
      <c r="I14" s="1"/>
      <c r="J14" s="1"/>
      <c r="K14" s="1"/>
      <c r="L14" s="1"/>
      <c r="M14" s="1"/>
      <c r="N14" s="1"/>
      <c r="O14" s="1"/>
      <c r="P14" s="1"/>
      <c r="Q14" s="1"/>
      <c r="R14" s="1"/>
      <c r="S14" s="1"/>
      <c r="T14" s="1"/>
      <c r="U14" s="1"/>
      <c r="V14" s="1"/>
      <c r="W14" s="1"/>
      <c r="X14" s="1"/>
      <c r="Y14" s="1"/>
    </row>
    <row r="15" spans="1:25" ht="15" customHeight="1" x14ac:dyDescent="0.25">
      <c r="A15" s="1"/>
      <c r="B15" s="3" t="s">
        <v>18</v>
      </c>
      <c r="C15" s="121"/>
      <c r="D15" s="69">
        <v>2101.87</v>
      </c>
      <c r="E15" s="69">
        <v>2102.34</v>
      </c>
      <c r="F15" s="69">
        <v>2100.4</v>
      </c>
      <c r="G15" s="69">
        <v>2094.9699999999998</v>
      </c>
      <c r="H15" s="69">
        <v>2067.5100000000002</v>
      </c>
      <c r="I15" s="1"/>
      <c r="J15" s="1"/>
      <c r="K15" s="1"/>
      <c r="L15" s="1"/>
      <c r="M15" s="1"/>
      <c r="N15" s="1"/>
      <c r="O15" s="1"/>
      <c r="P15" s="1"/>
      <c r="Q15" s="1"/>
      <c r="R15" s="1"/>
      <c r="S15" s="1"/>
      <c r="T15" s="1"/>
      <c r="U15" s="1"/>
      <c r="V15" s="1"/>
      <c r="W15" s="1"/>
      <c r="X15" s="1"/>
      <c r="Y15" s="1"/>
    </row>
    <row r="16" spans="1:25" ht="15" customHeight="1" x14ac:dyDescent="0.25">
      <c r="A16" s="1"/>
      <c r="B16" s="7" t="s">
        <v>19</v>
      </c>
      <c r="C16" s="121"/>
      <c r="D16" s="69">
        <v>27320</v>
      </c>
      <c r="E16" s="69">
        <v>27330</v>
      </c>
      <c r="F16" s="69">
        <v>27310</v>
      </c>
      <c r="G16" s="69">
        <v>27230</v>
      </c>
      <c r="H16" s="69">
        <v>26880</v>
      </c>
      <c r="I16" s="1"/>
      <c r="J16" s="1"/>
      <c r="K16" s="1"/>
      <c r="L16" s="1"/>
      <c r="M16" s="1"/>
      <c r="N16" s="1"/>
      <c r="O16" s="1"/>
      <c r="P16" s="1"/>
      <c r="Q16" s="1"/>
      <c r="R16" s="1"/>
      <c r="S16" s="1"/>
      <c r="T16" s="1"/>
      <c r="U16" s="1"/>
      <c r="V16" s="1"/>
      <c r="W16" s="1"/>
      <c r="X16" s="1"/>
      <c r="Y16" s="1"/>
    </row>
    <row r="17" spans="1:25" ht="15" customHeight="1" x14ac:dyDescent="0.25">
      <c r="A17" s="1"/>
      <c r="B17" s="3" t="s">
        <v>20</v>
      </c>
      <c r="C17" s="121"/>
      <c r="D17" s="69">
        <v>24942.2</v>
      </c>
      <c r="E17" s="69">
        <v>24667.48</v>
      </c>
      <c r="F17" s="69">
        <v>24364.63</v>
      </c>
      <c r="G17" s="69">
        <v>24301.68</v>
      </c>
      <c r="H17" s="69">
        <v>23569.63</v>
      </c>
      <c r="I17" s="1"/>
      <c r="J17" s="1"/>
      <c r="K17" s="1"/>
      <c r="L17" s="1"/>
      <c r="M17" s="1"/>
      <c r="N17" s="1"/>
      <c r="O17" s="1"/>
      <c r="P17" s="1"/>
      <c r="Q17" s="1"/>
      <c r="R17" s="1"/>
      <c r="S17" s="1"/>
      <c r="T17" s="1"/>
      <c r="U17" s="1"/>
      <c r="V17" s="1"/>
      <c r="W17" s="1"/>
      <c r="X17" s="1"/>
      <c r="Y17" s="1"/>
    </row>
    <row r="18" spans="1:25" ht="15" customHeight="1" x14ac:dyDescent="0.25">
      <c r="A18" s="1"/>
      <c r="B18" s="7" t="s">
        <v>21</v>
      </c>
      <c r="C18" s="121"/>
      <c r="D18" s="69">
        <v>816230</v>
      </c>
      <c r="E18" s="69">
        <v>826920</v>
      </c>
      <c r="F18" s="69">
        <v>836660</v>
      </c>
      <c r="G18" s="69">
        <v>834500</v>
      </c>
      <c r="H18" s="69">
        <v>803570</v>
      </c>
      <c r="I18" s="1"/>
      <c r="J18" s="1"/>
      <c r="K18" s="1"/>
      <c r="L18" s="1"/>
      <c r="M18" s="1"/>
      <c r="N18" s="1"/>
      <c r="O18" s="1"/>
      <c r="P18" s="1"/>
      <c r="Q18" s="1"/>
      <c r="R18" s="1"/>
      <c r="S18" s="1"/>
      <c r="T18" s="1"/>
      <c r="U18" s="1"/>
      <c r="V18" s="1"/>
      <c r="W18" s="1"/>
      <c r="X18" s="1"/>
      <c r="Y18" s="1"/>
    </row>
    <row r="19" spans="1:25" ht="15" customHeight="1" x14ac:dyDescent="0.25">
      <c r="A19" s="1"/>
      <c r="B19" s="3" t="s">
        <v>22</v>
      </c>
      <c r="C19" s="121"/>
      <c r="D19" s="69">
        <v>241720</v>
      </c>
      <c r="E19" s="69">
        <v>244570</v>
      </c>
      <c r="F19" s="69">
        <v>244350</v>
      </c>
      <c r="G19" s="69">
        <v>243720</v>
      </c>
      <c r="H19" s="69">
        <v>235010</v>
      </c>
      <c r="I19" s="1"/>
      <c r="J19" s="1"/>
      <c r="K19" s="1"/>
      <c r="L19" s="1"/>
      <c r="M19" s="1"/>
      <c r="N19" s="1"/>
      <c r="O19" s="1"/>
      <c r="P19" s="1"/>
      <c r="Q19" s="1"/>
      <c r="R19" s="1"/>
      <c r="S19" s="1"/>
      <c r="T19" s="1"/>
      <c r="U19" s="1"/>
      <c r="V19" s="1"/>
      <c r="W19" s="1"/>
      <c r="X19" s="1"/>
      <c r="Y19" s="1"/>
    </row>
    <row r="20" spans="1:25" ht="15" customHeight="1" x14ac:dyDescent="0.25">
      <c r="A20" s="1"/>
      <c r="B20" s="3" t="s">
        <v>23</v>
      </c>
      <c r="C20" s="121"/>
      <c r="D20" s="69">
        <v>72514.539999999994</v>
      </c>
      <c r="E20" s="69">
        <v>72320.570000000007</v>
      </c>
      <c r="F20" s="69">
        <v>72253.73</v>
      </c>
      <c r="G20" s="69">
        <v>72067.039999999994</v>
      </c>
      <c r="H20" s="69">
        <v>69468.37</v>
      </c>
      <c r="I20" s="1"/>
      <c r="J20" s="1"/>
      <c r="K20" s="1"/>
      <c r="L20" s="1"/>
      <c r="M20" s="1"/>
      <c r="N20" s="1"/>
      <c r="O20" s="1"/>
      <c r="P20" s="1"/>
      <c r="Q20" s="1"/>
      <c r="R20" s="1"/>
      <c r="S20" s="1"/>
      <c r="T20" s="1"/>
      <c r="U20" s="1"/>
      <c r="V20" s="1"/>
      <c r="W20" s="1"/>
      <c r="X20" s="1"/>
      <c r="Y20" s="1"/>
    </row>
    <row r="21" spans="1:25" ht="15" customHeight="1" x14ac:dyDescent="0.25">
      <c r="A21" s="1"/>
      <c r="B21" s="3" t="s">
        <v>24</v>
      </c>
      <c r="C21" s="121"/>
      <c r="D21" s="69">
        <v>43438.66</v>
      </c>
      <c r="E21" s="69">
        <v>42607.46</v>
      </c>
      <c r="F21" s="69">
        <v>42428.06</v>
      </c>
      <c r="G21" s="69">
        <v>42318.44</v>
      </c>
      <c r="H21" s="69">
        <v>41763.72</v>
      </c>
      <c r="I21" s="1"/>
      <c r="J21" s="1"/>
      <c r="K21" s="1"/>
      <c r="L21" s="1"/>
      <c r="M21" s="1"/>
      <c r="N21" s="1"/>
      <c r="O21" s="1"/>
      <c r="P21" s="1"/>
      <c r="Q21" s="1"/>
      <c r="R21" s="1"/>
      <c r="S21" s="1"/>
      <c r="T21" s="1"/>
      <c r="U21" s="1"/>
      <c r="V21" s="1"/>
      <c r="W21" s="1"/>
      <c r="X21" s="1"/>
      <c r="Y21" s="1"/>
    </row>
    <row r="22" spans="1:25" ht="15" customHeight="1" x14ac:dyDescent="0.25">
      <c r="A22" s="1"/>
      <c r="B22" s="8" t="s">
        <v>25</v>
      </c>
      <c r="C22" s="121"/>
      <c r="D22" s="69">
        <v>5885.24</v>
      </c>
      <c r="E22" s="69">
        <v>5886.56</v>
      </c>
      <c r="F22" s="69">
        <v>5881.12</v>
      </c>
      <c r="G22" s="69">
        <v>5865.92</v>
      </c>
      <c r="H22" s="69">
        <v>5720.11</v>
      </c>
      <c r="I22" s="1"/>
      <c r="J22" s="1"/>
      <c r="K22" s="1"/>
      <c r="L22" s="1"/>
      <c r="M22" s="1"/>
      <c r="N22" s="1"/>
      <c r="O22" s="1"/>
      <c r="P22" s="1"/>
      <c r="Q22" s="1"/>
      <c r="R22" s="1"/>
      <c r="S22" s="1"/>
      <c r="T22" s="1"/>
      <c r="U22" s="1"/>
      <c r="V22" s="1"/>
      <c r="W22" s="1"/>
      <c r="X22" s="1"/>
      <c r="Y22" s="1"/>
    </row>
    <row r="23" spans="1:25" ht="15" customHeight="1" x14ac:dyDescent="0.25">
      <c r="A23" s="1"/>
      <c r="B23" s="9" t="s">
        <v>26</v>
      </c>
      <c r="C23" s="121"/>
      <c r="D23" s="69">
        <v>14012.47</v>
      </c>
      <c r="E23" s="69">
        <v>14015.61</v>
      </c>
      <c r="F23" s="69">
        <v>14002.66</v>
      </c>
      <c r="G23" s="69">
        <v>13966.48</v>
      </c>
      <c r="H23" s="69">
        <v>13783.41</v>
      </c>
      <c r="I23" s="1"/>
      <c r="J23" s="1"/>
      <c r="K23" s="1"/>
      <c r="L23" s="1"/>
      <c r="M23" s="1"/>
      <c r="N23" s="1"/>
      <c r="O23" s="1"/>
      <c r="P23" s="1"/>
      <c r="Q23" s="1"/>
      <c r="R23" s="1"/>
      <c r="S23" s="1"/>
      <c r="T23" s="1"/>
      <c r="U23" s="1"/>
      <c r="V23" s="1"/>
      <c r="W23" s="1"/>
      <c r="X23" s="1"/>
      <c r="Y23" s="1"/>
    </row>
    <row r="24" spans="1:25" ht="15" customHeight="1" x14ac:dyDescent="0.25">
      <c r="A24" s="1"/>
      <c r="B24" s="10" t="s">
        <v>27</v>
      </c>
      <c r="C24" s="121"/>
      <c r="D24" s="69">
        <v>756670</v>
      </c>
      <c r="E24" s="69">
        <v>756840</v>
      </c>
      <c r="F24" s="69">
        <v>756140</v>
      </c>
      <c r="G24" s="69">
        <v>754190</v>
      </c>
      <c r="H24" s="69">
        <v>716740</v>
      </c>
      <c r="I24" s="1"/>
      <c r="J24" s="1"/>
      <c r="K24" s="1"/>
      <c r="L24" s="1"/>
      <c r="M24" s="1"/>
      <c r="N24" s="1"/>
      <c r="O24" s="1"/>
      <c r="P24" s="1"/>
      <c r="Q24" s="1"/>
      <c r="R24" s="1"/>
      <c r="S24" s="1"/>
      <c r="T24" s="1"/>
      <c r="U24" s="1"/>
      <c r="V24" s="1"/>
      <c r="W24" s="1"/>
      <c r="X24" s="1"/>
      <c r="Y24" s="1"/>
    </row>
    <row r="25" spans="1:25" ht="15" customHeight="1" x14ac:dyDescent="0.25">
      <c r="A25" s="1"/>
      <c r="B25" s="10" t="s">
        <v>28</v>
      </c>
      <c r="C25" s="121"/>
      <c r="D25" s="69">
        <v>721640</v>
      </c>
      <c r="E25" s="69">
        <v>854950</v>
      </c>
      <c r="F25" s="69">
        <v>854160</v>
      </c>
      <c r="G25" s="69">
        <v>851960</v>
      </c>
      <c r="H25" s="69">
        <v>840790</v>
      </c>
      <c r="I25" s="1"/>
      <c r="J25" s="1"/>
      <c r="K25" s="1"/>
      <c r="L25" s="1"/>
      <c r="M25" s="1"/>
      <c r="N25" s="1"/>
      <c r="O25" s="1"/>
      <c r="P25" s="1"/>
      <c r="Q25" s="1"/>
      <c r="R25" s="1"/>
      <c r="S25" s="1"/>
      <c r="T25" s="1"/>
      <c r="U25" s="1"/>
      <c r="V25" s="1"/>
      <c r="W25" s="1"/>
      <c r="X25" s="1"/>
      <c r="Y25" s="1"/>
    </row>
    <row r="26" spans="1:25" ht="31.5" customHeight="1" x14ac:dyDescent="0.25">
      <c r="A26" s="1"/>
      <c r="B26" s="11" t="s">
        <v>29</v>
      </c>
      <c r="C26" s="122"/>
      <c r="D26" s="69">
        <v>58712.25</v>
      </c>
      <c r="E26" s="69">
        <v>59286.04</v>
      </c>
      <c r="F26" s="69">
        <v>59301.27</v>
      </c>
      <c r="G26" s="69">
        <v>59148.04</v>
      </c>
      <c r="H26" s="69">
        <v>57890.31</v>
      </c>
      <c r="I26" s="1"/>
      <c r="J26" s="1"/>
      <c r="K26" s="1"/>
      <c r="L26" s="1"/>
      <c r="M26" s="1"/>
      <c r="N26" s="1"/>
      <c r="O26" s="1"/>
      <c r="P26" s="1"/>
      <c r="Q26" s="1"/>
      <c r="R26" s="1"/>
      <c r="S26" s="1"/>
      <c r="T26" s="1"/>
      <c r="U26" s="1"/>
      <c r="V26" s="1"/>
      <c r="W26" s="1"/>
      <c r="X26" s="1"/>
      <c r="Y26" s="1"/>
    </row>
    <row r="27" spans="1:25" ht="28.5" customHeight="1" x14ac:dyDescent="0.25">
      <c r="A27" s="1"/>
      <c r="B27" s="11" t="s">
        <v>30</v>
      </c>
      <c r="C27" s="12" t="s">
        <v>31</v>
      </c>
      <c r="D27" s="69">
        <v>4757.2299999999996</v>
      </c>
      <c r="E27" s="69">
        <v>4800.3500000000004</v>
      </c>
      <c r="F27" s="69">
        <v>4802.91</v>
      </c>
      <c r="G27" s="69">
        <v>4783.5200000000004</v>
      </c>
      <c r="H27" s="69">
        <v>4686.3599999999997</v>
      </c>
      <c r="I27" s="1"/>
      <c r="J27" s="1"/>
      <c r="K27" s="1"/>
      <c r="L27" s="1"/>
      <c r="M27" s="1"/>
      <c r="N27" s="1"/>
      <c r="O27" s="1"/>
      <c r="P27" s="1"/>
      <c r="Q27" s="1"/>
      <c r="R27" s="1"/>
      <c r="S27" s="1"/>
      <c r="T27" s="1"/>
      <c r="U27" s="1"/>
      <c r="V27" s="1"/>
      <c r="W27" s="1"/>
      <c r="X27" s="1"/>
      <c r="Y27" s="1"/>
    </row>
    <row r="28" spans="1:25" ht="15.75" customHeight="1" x14ac:dyDescent="0.25">
      <c r="A28" s="1"/>
      <c r="B28" s="13" t="s">
        <v>32</v>
      </c>
      <c r="C28" s="13"/>
      <c r="D28" s="14"/>
      <c r="E28" s="15"/>
      <c r="F28" s="15"/>
      <c r="G28" s="15"/>
      <c r="H28" s="1"/>
      <c r="I28" s="1"/>
      <c r="J28" s="1"/>
      <c r="K28" s="1"/>
      <c r="L28" s="1"/>
      <c r="M28" s="1"/>
      <c r="N28" s="1"/>
      <c r="O28" s="1"/>
      <c r="P28" s="1"/>
      <c r="Q28" s="1"/>
      <c r="R28" s="1"/>
      <c r="S28" s="1"/>
      <c r="T28" s="1"/>
      <c r="U28" s="1"/>
      <c r="V28" s="1"/>
      <c r="W28" s="1"/>
      <c r="X28" s="1"/>
      <c r="Y28" s="1"/>
    </row>
    <row r="29" spans="1:25" ht="15.75" customHeight="1" x14ac:dyDescent="0.25">
      <c r="A29" s="1"/>
      <c r="B29" s="16" t="s">
        <v>33</v>
      </c>
      <c r="C29" s="16"/>
      <c r="D29" s="17"/>
      <c r="E29" s="17"/>
      <c r="F29" s="17"/>
      <c r="G29" s="17"/>
      <c r="H29" s="1"/>
      <c r="I29" s="1"/>
      <c r="J29" s="1"/>
      <c r="K29" s="1"/>
      <c r="L29" s="1"/>
      <c r="M29" s="1"/>
      <c r="N29" s="1"/>
      <c r="O29" s="1"/>
      <c r="P29" s="1"/>
      <c r="Q29" s="1"/>
      <c r="R29" s="1"/>
      <c r="S29" s="1"/>
      <c r="T29" s="1"/>
      <c r="U29" s="1"/>
      <c r="V29" s="1"/>
      <c r="W29" s="1"/>
      <c r="X29" s="1"/>
      <c r="Y29" s="1"/>
    </row>
    <row r="30" spans="1:25" ht="15.75" customHeight="1" x14ac:dyDescent="0.25">
      <c r="A30" s="1"/>
      <c r="B30" s="17" t="s">
        <v>34</v>
      </c>
      <c r="C30" s="17"/>
      <c r="D30" s="17"/>
      <c r="E30" s="18"/>
      <c r="F30" s="19"/>
      <c r="G30" s="19"/>
      <c r="H30" s="1"/>
      <c r="I30" s="1"/>
      <c r="J30" s="1"/>
      <c r="K30" s="1"/>
      <c r="L30" s="1"/>
      <c r="M30" s="1"/>
      <c r="N30" s="1"/>
      <c r="O30" s="1"/>
      <c r="P30" s="1"/>
      <c r="Q30" s="1"/>
      <c r="R30" s="1"/>
      <c r="S30" s="1"/>
      <c r="T30" s="1"/>
      <c r="U30" s="1"/>
      <c r="V30" s="1"/>
      <c r="W30" s="1"/>
      <c r="X30" s="1"/>
      <c r="Y30" s="1"/>
    </row>
    <row r="31" spans="1:25" ht="15.75" customHeight="1" x14ac:dyDescent="0.25">
      <c r="A31" s="1"/>
      <c r="B31" s="1"/>
      <c r="C31" s="17"/>
      <c r="D31" s="17"/>
      <c r="E31" s="19"/>
      <c r="F31" s="17"/>
      <c r="G31" s="17"/>
      <c r="H31" s="1"/>
      <c r="I31" s="1"/>
      <c r="J31" s="1"/>
      <c r="K31" s="1"/>
      <c r="L31" s="1"/>
      <c r="M31" s="1"/>
      <c r="N31" s="1"/>
      <c r="O31" s="1"/>
      <c r="P31" s="1"/>
      <c r="Q31" s="1"/>
      <c r="R31" s="1"/>
      <c r="S31" s="1"/>
      <c r="T31" s="1"/>
      <c r="U31" s="1"/>
      <c r="V31" s="1"/>
      <c r="W31" s="1"/>
      <c r="X31" s="1"/>
      <c r="Y31" s="1"/>
    </row>
    <row r="32" spans="1:25" ht="15.75" customHeight="1" x14ac:dyDescent="0.25">
      <c r="A32" s="1"/>
      <c r="B32" s="123"/>
      <c r="C32" s="124"/>
      <c r="D32" s="124"/>
      <c r="E32" s="124"/>
      <c r="F32" s="1"/>
      <c r="G32" s="1"/>
      <c r="H32" s="1"/>
      <c r="I32" s="1"/>
      <c r="J32" s="1"/>
      <c r="K32" s="1"/>
      <c r="L32" s="1"/>
      <c r="M32" s="1"/>
      <c r="N32" s="1"/>
      <c r="O32" s="1"/>
      <c r="P32" s="1"/>
      <c r="Q32" s="1"/>
      <c r="R32" s="1"/>
      <c r="S32" s="1"/>
      <c r="T32" s="1"/>
      <c r="U32" s="1"/>
      <c r="V32" s="1"/>
      <c r="W32" s="1"/>
      <c r="X32" s="1"/>
      <c r="Y32" s="1"/>
    </row>
    <row r="33" spans="1:25"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row>
    <row r="34" spans="1:25" ht="15.75" customHeight="1" x14ac:dyDescent="0.25">
      <c r="A34" s="1"/>
      <c r="B34" s="1"/>
      <c r="C34" s="104"/>
      <c r="D34" s="104"/>
      <c r="E34" s="1"/>
      <c r="F34" s="1"/>
      <c r="G34" s="1"/>
      <c r="H34" s="1"/>
      <c r="I34" s="1"/>
      <c r="J34" s="1"/>
      <c r="K34" s="1"/>
      <c r="L34" s="1"/>
      <c r="M34" s="1"/>
      <c r="N34" s="1"/>
      <c r="O34" s="1"/>
      <c r="P34" s="1"/>
      <c r="Q34" s="1"/>
      <c r="R34" s="1"/>
      <c r="S34" s="1"/>
      <c r="T34" s="1"/>
      <c r="U34" s="1"/>
      <c r="V34" s="1"/>
      <c r="W34" s="1"/>
      <c r="X34" s="1"/>
      <c r="Y34" s="1"/>
    </row>
    <row r="35" spans="1:25" ht="15.75" customHeight="1" x14ac:dyDescent="0.25">
      <c r="A35" s="1"/>
      <c r="B35" s="1"/>
      <c r="C35" s="104"/>
      <c r="D35" s="104"/>
      <c r="E35" s="1"/>
      <c r="F35" s="1"/>
      <c r="G35" s="1"/>
      <c r="H35" s="1"/>
      <c r="I35" s="1"/>
      <c r="J35" s="1"/>
      <c r="K35" s="1"/>
      <c r="L35" s="1"/>
      <c r="M35" s="1"/>
      <c r="N35" s="1"/>
      <c r="O35" s="1"/>
      <c r="P35" s="1"/>
      <c r="Q35" s="1"/>
      <c r="R35" s="1"/>
      <c r="S35" s="1"/>
      <c r="T35" s="1"/>
      <c r="U35" s="1"/>
      <c r="V35" s="1"/>
      <c r="W35" s="1"/>
      <c r="X35" s="1"/>
      <c r="Y35" s="1"/>
    </row>
    <row r="36" spans="1:25" ht="15.75" customHeight="1" x14ac:dyDescent="0.25">
      <c r="A36" s="1"/>
      <c r="B36" s="1"/>
      <c r="C36" s="104"/>
      <c r="D36" s="104"/>
      <c r="E36" s="1"/>
      <c r="F36" s="1"/>
      <c r="G36" s="1"/>
      <c r="H36" s="1"/>
      <c r="I36" s="1"/>
      <c r="J36" s="1"/>
      <c r="K36" s="1"/>
      <c r="L36" s="1"/>
      <c r="M36" s="1"/>
      <c r="N36" s="1"/>
      <c r="O36" s="1"/>
      <c r="P36" s="1"/>
      <c r="Q36" s="1"/>
      <c r="R36" s="1"/>
      <c r="S36" s="1"/>
      <c r="T36" s="1"/>
      <c r="U36" s="1"/>
      <c r="V36" s="1"/>
      <c r="W36" s="1"/>
      <c r="X36" s="1"/>
      <c r="Y36" s="1"/>
    </row>
    <row r="37" spans="1:25" ht="15.75" customHeight="1" x14ac:dyDescent="0.25">
      <c r="A37" s="1"/>
      <c r="B37" s="1"/>
      <c r="C37" s="104"/>
      <c r="D37" s="104"/>
      <c r="E37" s="1"/>
      <c r="F37" s="1"/>
      <c r="G37" s="1"/>
      <c r="H37" s="1"/>
      <c r="I37" s="1"/>
      <c r="J37" s="1"/>
      <c r="K37" s="1"/>
      <c r="L37" s="1"/>
      <c r="M37" s="1"/>
      <c r="N37" s="1"/>
      <c r="O37" s="1"/>
      <c r="P37" s="1"/>
      <c r="Q37" s="1"/>
      <c r="R37" s="1"/>
      <c r="S37" s="1"/>
      <c r="T37" s="1"/>
      <c r="U37" s="1"/>
      <c r="V37" s="1"/>
      <c r="W37" s="1"/>
      <c r="X37" s="1"/>
      <c r="Y37" s="1"/>
    </row>
    <row r="38" spans="1:25" ht="15.75" customHeight="1" x14ac:dyDescent="0.25">
      <c r="A38" s="1"/>
      <c r="B38" s="1"/>
      <c r="C38" s="104"/>
      <c r="D38" s="104"/>
      <c r="E38" s="1"/>
      <c r="F38" s="1"/>
      <c r="G38" s="1"/>
      <c r="H38" s="1"/>
      <c r="I38" s="1"/>
      <c r="J38" s="1"/>
      <c r="K38" s="1"/>
      <c r="L38" s="1"/>
      <c r="M38" s="1"/>
      <c r="N38" s="1"/>
      <c r="O38" s="1"/>
      <c r="P38" s="1"/>
      <c r="Q38" s="1"/>
      <c r="R38" s="1"/>
      <c r="S38" s="1"/>
      <c r="T38" s="1"/>
      <c r="U38" s="1"/>
      <c r="V38" s="1"/>
      <c r="W38" s="1"/>
      <c r="X38" s="1"/>
      <c r="Y38" s="1"/>
    </row>
    <row r="39" spans="1:25" ht="15.75" customHeight="1" x14ac:dyDescent="0.25">
      <c r="A39" s="1"/>
      <c r="B39" s="1"/>
      <c r="C39" s="104"/>
      <c r="D39" s="104"/>
      <c r="E39" s="1"/>
      <c r="F39" s="1"/>
      <c r="G39" s="1"/>
      <c r="H39" s="1"/>
      <c r="I39" s="1"/>
      <c r="J39" s="1"/>
      <c r="K39" s="1"/>
      <c r="L39" s="1"/>
      <c r="M39" s="1"/>
      <c r="N39" s="1"/>
      <c r="O39" s="1"/>
      <c r="P39" s="1"/>
      <c r="Q39" s="1"/>
      <c r="R39" s="1"/>
      <c r="S39" s="1"/>
      <c r="T39" s="1"/>
      <c r="U39" s="1"/>
      <c r="V39" s="1"/>
      <c r="W39" s="1"/>
      <c r="X39" s="1"/>
      <c r="Y39" s="1"/>
    </row>
    <row r="40" spans="1:25" ht="15.75" customHeight="1" x14ac:dyDescent="0.25">
      <c r="A40" s="1"/>
      <c r="B40" s="1"/>
      <c r="C40" s="104"/>
      <c r="D40" s="104"/>
      <c r="E40" s="1"/>
      <c r="F40" s="1"/>
      <c r="G40" s="1"/>
      <c r="H40" s="1"/>
      <c r="I40" s="1"/>
      <c r="J40" s="1"/>
      <c r="K40" s="1"/>
      <c r="L40" s="1"/>
      <c r="M40" s="1"/>
      <c r="N40" s="1"/>
      <c r="O40" s="1"/>
      <c r="P40" s="1"/>
      <c r="Q40" s="1"/>
      <c r="R40" s="1"/>
      <c r="S40" s="1"/>
      <c r="T40" s="1"/>
      <c r="U40" s="1"/>
      <c r="V40" s="1"/>
      <c r="W40" s="1"/>
      <c r="X40" s="1"/>
      <c r="Y40" s="1"/>
    </row>
    <row r="41" spans="1:25" ht="15.75" customHeight="1" x14ac:dyDescent="0.25">
      <c r="A41" s="1"/>
      <c r="B41" s="1"/>
      <c r="C41" s="104"/>
      <c r="D41" s="104"/>
      <c r="E41" s="1"/>
      <c r="F41" s="1"/>
      <c r="G41" s="1"/>
      <c r="H41" s="1"/>
      <c r="I41" s="1"/>
      <c r="J41" s="1"/>
      <c r="K41" s="1"/>
      <c r="L41" s="1"/>
      <c r="M41" s="1"/>
      <c r="N41" s="1"/>
      <c r="O41" s="1"/>
      <c r="P41" s="1"/>
      <c r="Q41" s="1"/>
      <c r="R41" s="1"/>
      <c r="S41" s="1"/>
      <c r="T41" s="1"/>
      <c r="U41" s="1"/>
      <c r="V41" s="1"/>
      <c r="W41" s="1"/>
      <c r="X41" s="1"/>
      <c r="Y41" s="1"/>
    </row>
    <row r="42" spans="1:25" ht="15.75" customHeight="1" x14ac:dyDescent="0.25">
      <c r="A42" s="1"/>
      <c r="B42" s="1"/>
      <c r="C42" s="104"/>
      <c r="D42" s="104"/>
      <c r="E42" s="1"/>
      <c r="F42" s="1"/>
      <c r="G42" s="1"/>
      <c r="H42" s="1"/>
      <c r="I42" s="1"/>
      <c r="J42" s="1"/>
      <c r="K42" s="1"/>
      <c r="L42" s="1"/>
      <c r="M42" s="1"/>
      <c r="N42" s="1"/>
      <c r="O42" s="1"/>
      <c r="P42" s="1"/>
      <c r="Q42" s="1"/>
      <c r="R42" s="1"/>
      <c r="S42" s="1"/>
      <c r="T42" s="1"/>
      <c r="U42" s="1"/>
      <c r="V42" s="1"/>
      <c r="W42" s="1"/>
      <c r="X42" s="1"/>
      <c r="Y42" s="1"/>
    </row>
    <row r="43" spans="1:25" ht="15.75" customHeight="1" x14ac:dyDescent="0.25">
      <c r="A43" s="1"/>
      <c r="B43" s="1"/>
      <c r="C43" s="104"/>
      <c r="D43" s="104"/>
      <c r="E43" s="1"/>
      <c r="F43" s="1"/>
      <c r="G43" s="1"/>
      <c r="H43" s="1"/>
      <c r="I43" s="1"/>
      <c r="J43" s="1"/>
      <c r="K43" s="1"/>
      <c r="L43" s="1"/>
      <c r="M43" s="1"/>
      <c r="N43" s="1"/>
      <c r="O43" s="1"/>
      <c r="P43" s="1"/>
      <c r="Q43" s="1"/>
      <c r="R43" s="1"/>
      <c r="S43" s="1"/>
      <c r="T43" s="1"/>
      <c r="U43" s="1"/>
      <c r="V43" s="1"/>
      <c r="W43" s="1"/>
      <c r="X43" s="1"/>
      <c r="Y43" s="1"/>
    </row>
    <row r="44" spans="1:25" ht="15.75" customHeight="1" x14ac:dyDescent="0.25">
      <c r="A44" s="1"/>
      <c r="B44" s="1"/>
      <c r="C44" s="104"/>
      <c r="D44" s="104"/>
      <c r="E44" s="1"/>
      <c r="F44" s="1"/>
      <c r="G44" s="1"/>
      <c r="H44" s="1"/>
      <c r="I44" s="1"/>
      <c r="J44" s="1"/>
      <c r="K44" s="1"/>
      <c r="L44" s="1"/>
      <c r="M44" s="1"/>
      <c r="N44" s="1"/>
      <c r="O44" s="1"/>
      <c r="P44" s="1"/>
      <c r="Q44" s="1"/>
      <c r="R44" s="1"/>
      <c r="S44" s="1"/>
      <c r="T44" s="1"/>
      <c r="U44" s="1"/>
      <c r="V44" s="1"/>
      <c r="W44" s="1"/>
      <c r="X44" s="1"/>
      <c r="Y44" s="1"/>
    </row>
    <row r="45" spans="1:25" ht="15.75" customHeight="1" x14ac:dyDescent="0.25">
      <c r="A45" s="1"/>
      <c r="B45" s="1"/>
      <c r="C45" s="104"/>
      <c r="D45" s="104"/>
      <c r="E45" s="1"/>
      <c r="F45" s="1"/>
      <c r="G45" s="1"/>
      <c r="H45" s="1"/>
      <c r="I45" s="1"/>
      <c r="J45" s="1"/>
      <c r="K45" s="1"/>
      <c r="L45" s="1"/>
      <c r="M45" s="1"/>
      <c r="N45" s="1"/>
      <c r="O45" s="1"/>
      <c r="P45" s="1"/>
      <c r="Q45" s="1"/>
      <c r="R45" s="1"/>
      <c r="S45" s="1"/>
      <c r="T45" s="1"/>
      <c r="U45" s="1"/>
      <c r="V45" s="1"/>
      <c r="W45" s="1"/>
      <c r="X45" s="1"/>
      <c r="Y45" s="1"/>
    </row>
    <row r="46" spans="1:25" ht="15.75" customHeight="1" x14ac:dyDescent="0.25">
      <c r="A46" s="1"/>
      <c r="B46" s="1"/>
      <c r="C46" s="104"/>
      <c r="D46" s="104"/>
      <c r="E46" s="1"/>
      <c r="F46" s="1"/>
      <c r="G46" s="1"/>
      <c r="H46" s="1"/>
      <c r="I46" s="1"/>
      <c r="J46" s="1"/>
      <c r="K46" s="1"/>
      <c r="L46" s="1"/>
      <c r="M46" s="1"/>
      <c r="N46" s="1"/>
      <c r="O46" s="1"/>
      <c r="P46" s="1"/>
      <c r="Q46" s="1"/>
      <c r="R46" s="1"/>
      <c r="S46" s="1"/>
      <c r="T46" s="1"/>
      <c r="U46" s="1"/>
      <c r="V46" s="1"/>
      <c r="W46" s="1"/>
      <c r="X46" s="1"/>
      <c r="Y46" s="1"/>
    </row>
    <row r="47" spans="1:25" ht="15.75" customHeight="1" x14ac:dyDescent="0.25">
      <c r="A47" s="1"/>
      <c r="B47" s="1"/>
      <c r="C47" s="104"/>
      <c r="D47" s="104"/>
      <c r="E47" s="1"/>
      <c r="F47" s="1"/>
      <c r="G47" s="1"/>
      <c r="H47" s="1"/>
      <c r="I47" s="1"/>
      <c r="J47" s="1"/>
      <c r="K47" s="1"/>
      <c r="L47" s="1"/>
      <c r="M47" s="1"/>
      <c r="N47" s="1"/>
      <c r="O47" s="1"/>
      <c r="P47" s="1"/>
      <c r="Q47" s="1"/>
      <c r="R47" s="1"/>
      <c r="S47" s="1"/>
      <c r="T47" s="1"/>
      <c r="U47" s="1"/>
      <c r="V47" s="1"/>
      <c r="W47" s="1"/>
      <c r="X47" s="1"/>
      <c r="Y47" s="1"/>
    </row>
    <row r="48" spans="1:25" ht="15.75" customHeight="1" x14ac:dyDescent="0.25">
      <c r="A48" s="1"/>
      <c r="B48" s="1"/>
      <c r="C48" s="104"/>
      <c r="D48" s="104"/>
      <c r="E48" s="1"/>
      <c r="F48" s="1"/>
      <c r="G48" s="1"/>
      <c r="H48" s="1"/>
      <c r="I48" s="1"/>
      <c r="J48" s="1"/>
      <c r="K48" s="1"/>
      <c r="L48" s="1"/>
      <c r="M48" s="1"/>
      <c r="N48" s="1"/>
      <c r="O48" s="1"/>
      <c r="P48" s="1"/>
      <c r="Q48" s="1"/>
      <c r="R48" s="1"/>
      <c r="S48" s="1"/>
      <c r="T48" s="1"/>
      <c r="U48" s="1"/>
      <c r="V48" s="1"/>
      <c r="W48" s="1"/>
      <c r="X48" s="1"/>
      <c r="Y48" s="1"/>
    </row>
    <row r="49" spans="1:25" ht="15.75" customHeight="1" x14ac:dyDescent="0.25">
      <c r="A49" s="1"/>
      <c r="B49" s="1"/>
      <c r="C49" s="104"/>
      <c r="D49" s="104"/>
      <c r="E49" s="1"/>
      <c r="F49" s="1"/>
      <c r="G49" s="1"/>
      <c r="H49" s="1"/>
      <c r="I49" s="1"/>
      <c r="J49" s="1"/>
      <c r="K49" s="1"/>
      <c r="L49" s="1"/>
      <c r="M49" s="1"/>
      <c r="N49" s="1"/>
      <c r="O49" s="1"/>
      <c r="P49" s="1"/>
      <c r="Q49" s="1"/>
      <c r="R49" s="1"/>
      <c r="S49" s="1"/>
      <c r="T49" s="1"/>
      <c r="U49" s="1"/>
      <c r="V49" s="1"/>
      <c r="W49" s="1"/>
      <c r="X49" s="1"/>
      <c r="Y49" s="1"/>
    </row>
    <row r="50" spans="1:25" ht="15.75" customHeight="1" x14ac:dyDescent="0.25">
      <c r="A50" s="1"/>
      <c r="B50" s="1"/>
      <c r="C50" s="104"/>
      <c r="D50" s="104"/>
      <c r="E50" s="1"/>
      <c r="F50" s="1"/>
      <c r="G50" s="1"/>
      <c r="H50" s="1"/>
      <c r="I50" s="1"/>
      <c r="J50" s="1"/>
      <c r="K50" s="1"/>
      <c r="L50" s="1"/>
      <c r="M50" s="1"/>
      <c r="N50" s="1"/>
      <c r="O50" s="1"/>
      <c r="P50" s="1"/>
      <c r="Q50" s="1"/>
      <c r="R50" s="1"/>
      <c r="S50" s="1"/>
      <c r="T50" s="1"/>
      <c r="U50" s="1"/>
      <c r="V50" s="1"/>
      <c r="W50" s="1"/>
      <c r="X50" s="1"/>
      <c r="Y50" s="1"/>
    </row>
    <row r="51" spans="1:25" ht="15.75" customHeight="1" x14ac:dyDescent="0.25">
      <c r="A51" s="1"/>
      <c r="B51" s="1"/>
      <c r="C51" s="104"/>
      <c r="D51" s="104"/>
      <c r="E51" s="1"/>
      <c r="F51" s="1"/>
      <c r="G51" s="1"/>
      <c r="H51" s="1"/>
      <c r="I51" s="1"/>
      <c r="J51" s="1"/>
      <c r="K51" s="1"/>
      <c r="L51" s="1"/>
      <c r="M51" s="1"/>
      <c r="N51" s="1"/>
      <c r="O51" s="1"/>
      <c r="P51" s="1"/>
      <c r="Q51" s="1"/>
      <c r="R51" s="1"/>
      <c r="S51" s="1"/>
      <c r="T51" s="1"/>
      <c r="U51" s="1"/>
      <c r="V51" s="1"/>
      <c r="W51" s="1"/>
      <c r="X51" s="1"/>
      <c r="Y51" s="1"/>
    </row>
    <row r="52" spans="1:25" ht="15.75" customHeight="1" x14ac:dyDescent="0.25">
      <c r="A52" s="1"/>
      <c r="B52" s="1"/>
      <c r="C52" s="104"/>
      <c r="D52" s="104"/>
      <c r="E52" s="1"/>
      <c r="F52" s="1"/>
      <c r="G52" s="1"/>
      <c r="H52" s="1"/>
      <c r="I52" s="1"/>
      <c r="J52" s="1"/>
      <c r="K52" s="1"/>
      <c r="L52" s="1"/>
      <c r="M52" s="1"/>
      <c r="N52" s="1"/>
      <c r="O52" s="1"/>
      <c r="P52" s="1"/>
      <c r="Q52" s="1"/>
      <c r="R52" s="1"/>
      <c r="S52" s="1"/>
      <c r="T52" s="1"/>
      <c r="U52" s="1"/>
      <c r="V52" s="1"/>
      <c r="W52" s="1"/>
      <c r="X52" s="1"/>
      <c r="Y52" s="1"/>
    </row>
    <row r="53" spans="1:25" ht="15.75" customHeight="1" x14ac:dyDescent="0.25">
      <c r="A53" s="1"/>
      <c r="B53" s="1"/>
      <c r="C53" s="104"/>
      <c r="D53" s="104"/>
      <c r="E53" s="1"/>
      <c r="F53" s="1"/>
      <c r="G53" s="1"/>
      <c r="H53" s="1"/>
      <c r="I53" s="1"/>
      <c r="J53" s="1"/>
      <c r="K53" s="1"/>
      <c r="L53" s="1"/>
      <c r="M53" s="1"/>
      <c r="N53" s="1"/>
      <c r="O53" s="1"/>
      <c r="P53" s="1"/>
      <c r="Q53" s="1"/>
      <c r="R53" s="1"/>
      <c r="S53" s="1"/>
      <c r="T53" s="1"/>
      <c r="U53" s="1"/>
      <c r="V53" s="1"/>
      <c r="W53" s="1"/>
      <c r="X53" s="1"/>
      <c r="Y53" s="1"/>
    </row>
    <row r="54" spans="1:25" ht="15.75" customHeight="1" x14ac:dyDescent="0.25">
      <c r="A54" s="1"/>
      <c r="B54" s="1"/>
      <c r="C54" s="104"/>
      <c r="D54" s="104"/>
      <c r="E54" s="1"/>
      <c r="F54" s="1"/>
      <c r="G54" s="1"/>
      <c r="H54" s="1"/>
      <c r="I54" s="1"/>
      <c r="J54" s="1"/>
      <c r="K54" s="1"/>
      <c r="L54" s="1"/>
      <c r="M54" s="1"/>
      <c r="N54" s="1"/>
      <c r="O54" s="1"/>
      <c r="P54" s="1"/>
      <c r="Q54" s="1"/>
      <c r="R54" s="1"/>
      <c r="S54" s="1"/>
      <c r="T54" s="1"/>
      <c r="U54" s="1"/>
      <c r="V54" s="1"/>
      <c r="W54" s="1"/>
      <c r="X54" s="1"/>
      <c r="Y54" s="1"/>
    </row>
    <row r="55" spans="1:25" ht="15.75" customHeight="1" x14ac:dyDescent="0.25">
      <c r="A55" s="1"/>
      <c r="B55" s="1"/>
      <c r="C55" s="104"/>
      <c r="D55" s="104"/>
      <c r="E55" s="1"/>
      <c r="F55" s="1"/>
      <c r="G55" s="1"/>
      <c r="H55" s="1"/>
      <c r="I55" s="1"/>
      <c r="J55" s="1"/>
      <c r="K55" s="1"/>
      <c r="L55" s="1"/>
      <c r="M55" s="1"/>
      <c r="N55" s="1"/>
      <c r="O55" s="1"/>
      <c r="P55" s="1"/>
      <c r="Q55" s="1"/>
      <c r="R55" s="1"/>
      <c r="S55" s="1"/>
      <c r="T55" s="1"/>
      <c r="U55" s="1"/>
      <c r="V55" s="1"/>
      <c r="W55" s="1"/>
      <c r="X55" s="1"/>
      <c r="Y55" s="1"/>
    </row>
    <row r="56" spans="1:25" ht="15.75" customHeight="1" x14ac:dyDescent="0.25">
      <c r="A56" s="1"/>
      <c r="B56" s="1"/>
      <c r="C56" s="104"/>
      <c r="D56" s="104"/>
      <c r="E56" s="1"/>
      <c r="F56" s="1"/>
      <c r="G56" s="1"/>
      <c r="H56" s="1"/>
      <c r="I56" s="1"/>
      <c r="J56" s="1"/>
      <c r="K56" s="1"/>
      <c r="L56" s="1"/>
      <c r="M56" s="1"/>
      <c r="N56" s="1"/>
      <c r="O56" s="1"/>
      <c r="P56" s="1"/>
      <c r="Q56" s="1"/>
      <c r="R56" s="1"/>
      <c r="S56" s="1"/>
      <c r="T56" s="1"/>
      <c r="U56" s="1"/>
      <c r="V56" s="1"/>
      <c r="W56" s="1"/>
      <c r="X56" s="1"/>
      <c r="Y56" s="1"/>
    </row>
    <row r="57" spans="1:25" ht="15.75" customHeight="1" x14ac:dyDescent="0.25">
      <c r="A57" s="1"/>
      <c r="B57" s="1"/>
      <c r="C57" s="104"/>
      <c r="D57" s="104"/>
      <c r="E57" s="1"/>
      <c r="F57" s="1"/>
      <c r="G57" s="1"/>
      <c r="H57" s="1"/>
      <c r="I57" s="1"/>
      <c r="J57" s="1"/>
      <c r="K57" s="1"/>
      <c r="L57" s="1"/>
      <c r="M57" s="1"/>
      <c r="N57" s="1"/>
      <c r="O57" s="1"/>
      <c r="P57" s="1"/>
      <c r="Q57" s="1"/>
      <c r="R57" s="1"/>
      <c r="S57" s="1"/>
      <c r="T57" s="1"/>
      <c r="U57" s="1"/>
      <c r="V57" s="1"/>
      <c r="W57" s="1"/>
      <c r="X57" s="1"/>
      <c r="Y57" s="1"/>
    </row>
    <row r="58" spans="1:25" ht="15.75" customHeight="1" x14ac:dyDescent="0.25">
      <c r="A58" s="1"/>
      <c r="B58" s="1"/>
      <c r="E58" s="1"/>
      <c r="F58" s="1"/>
      <c r="G58" s="1"/>
      <c r="H58" s="1"/>
      <c r="I58" s="1"/>
      <c r="J58" s="1"/>
      <c r="K58" s="1"/>
      <c r="L58" s="1"/>
      <c r="M58" s="1"/>
      <c r="N58" s="1"/>
      <c r="O58" s="1"/>
      <c r="P58" s="1"/>
      <c r="Q58" s="1"/>
      <c r="R58" s="1"/>
      <c r="S58" s="1"/>
      <c r="T58" s="1"/>
      <c r="U58" s="1"/>
      <c r="V58" s="1"/>
      <c r="W58" s="1"/>
      <c r="X58" s="1"/>
      <c r="Y58" s="1"/>
    </row>
    <row r="59" spans="1:25" ht="15.75" customHeight="1" x14ac:dyDescent="0.25">
      <c r="A59" s="1"/>
      <c r="B59" s="1"/>
      <c r="E59" s="1"/>
      <c r="F59" s="1"/>
      <c r="G59" s="1"/>
      <c r="H59" s="1"/>
      <c r="I59" s="1"/>
      <c r="J59" s="1"/>
      <c r="K59" s="1"/>
      <c r="L59" s="1"/>
      <c r="M59" s="1"/>
      <c r="N59" s="1"/>
      <c r="O59" s="1"/>
      <c r="P59" s="1"/>
      <c r="Q59" s="1"/>
      <c r="R59" s="1"/>
      <c r="S59" s="1"/>
      <c r="T59" s="1"/>
      <c r="U59" s="1"/>
      <c r="V59" s="1"/>
      <c r="W59" s="1"/>
      <c r="X59" s="1"/>
      <c r="Y59" s="1"/>
    </row>
    <row r="60" spans="1:25"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row>
    <row r="61" spans="1:25"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row>
    <row r="62" spans="1:25"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row>
    <row r="63" spans="1:25"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row>
    <row r="64" spans="1:25"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row>
    <row r="65" spans="1:25"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row>
    <row r="66" spans="1:25"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row>
    <row r="67" spans="1:25"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row>
    <row r="68" spans="1:25"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row>
    <row r="69" spans="1:25"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sheetData>
  <mergeCells count="6">
    <mergeCell ref="C11:C26"/>
    <mergeCell ref="B32:E32"/>
    <mergeCell ref="B2:B3"/>
    <mergeCell ref="C2:C3"/>
    <mergeCell ref="C4:C8"/>
    <mergeCell ref="D3:H3"/>
  </mergeCells>
  <pageMargins left="0.25" right="0.25"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9"/>
  <sheetViews>
    <sheetView tabSelected="1" zoomScale="85" zoomScaleNormal="85" workbookViewId="0">
      <selection activeCell="H26" sqref="H26:N26"/>
    </sheetView>
  </sheetViews>
  <sheetFormatPr defaultColWidth="9.140625" defaultRowHeight="15" x14ac:dyDescent="0.25"/>
  <cols>
    <col min="1" max="1" width="9.140625" style="90"/>
    <col min="2" max="2" width="34.42578125" style="90" customWidth="1"/>
    <col min="3" max="3" width="14.28515625" style="90" customWidth="1"/>
    <col min="4" max="5" width="14.85546875" style="90" customWidth="1"/>
    <col min="6" max="6" width="12.7109375" style="90" customWidth="1"/>
    <col min="7" max="7" width="12.28515625" style="90" customWidth="1"/>
    <col min="8" max="8" width="15" style="90" customWidth="1"/>
    <col min="9" max="9" width="15.85546875" style="90" customWidth="1"/>
    <col min="10" max="10" width="15.5703125" style="90" customWidth="1"/>
    <col min="11" max="16384" width="9.140625" style="90"/>
  </cols>
  <sheetData>
    <row r="2" spans="2:14" x14ac:dyDescent="0.25">
      <c r="B2" s="86" t="s">
        <v>0</v>
      </c>
      <c r="C2" s="87" t="s">
        <v>1</v>
      </c>
      <c r="D2" s="111" t="s">
        <v>68</v>
      </c>
      <c r="E2" s="111" t="s">
        <v>67</v>
      </c>
      <c r="F2" s="88" t="s">
        <v>58</v>
      </c>
      <c r="G2" s="89" t="s">
        <v>59</v>
      </c>
      <c r="H2" s="134" t="s">
        <v>69</v>
      </c>
      <c r="I2" s="134"/>
      <c r="J2" s="134"/>
      <c r="K2" s="134"/>
      <c r="L2" s="134"/>
      <c r="M2" s="134"/>
      <c r="N2" s="134"/>
    </row>
    <row r="3" spans="2:14" ht="14.45" customHeight="1" x14ac:dyDescent="0.25">
      <c r="B3" s="91" t="s">
        <v>3</v>
      </c>
      <c r="C3" s="135" t="s">
        <v>4</v>
      </c>
      <c r="D3" s="112">
        <v>86.522481628163192</v>
      </c>
      <c r="E3" s="112">
        <v>82.685290025197446</v>
      </c>
      <c r="F3" s="113">
        <f>SUM(E3)-D3</f>
        <v>-3.8371916029657456</v>
      </c>
      <c r="G3" s="114">
        <f>(F3/D3)*100</f>
        <v>-4.4349070100143013</v>
      </c>
      <c r="H3" s="138" t="s">
        <v>72</v>
      </c>
      <c r="I3" s="138"/>
      <c r="J3" s="138"/>
      <c r="K3" s="138"/>
      <c r="L3" s="138"/>
      <c r="M3" s="138"/>
      <c r="N3" s="138"/>
    </row>
    <row r="4" spans="2:14" x14ac:dyDescent="0.25">
      <c r="B4" s="91" t="s">
        <v>5</v>
      </c>
      <c r="C4" s="136"/>
      <c r="D4" s="112">
        <v>31540</v>
      </c>
      <c r="E4" s="112">
        <v>29150</v>
      </c>
      <c r="F4" s="113">
        <f>SUM(E4)-D4</f>
        <v>-2390</v>
      </c>
      <c r="G4" s="114">
        <f>(F4/D4)*100</f>
        <v>-7.5776791376030435</v>
      </c>
      <c r="H4" s="138"/>
      <c r="I4" s="138"/>
      <c r="J4" s="138"/>
      <c r="K4" s="138"/>
      <c r="L4" s="138"/>
      <c r="M4" s="138"/>
      <c r="N4" s="138"/>
    </row>
    <row r="5" spans="2:14" x14ac:dyDescent="0.25">
      <c r="B5" s="91" t="s">
        <v>6</v>
      </c>
      <c r="C5" s="136"/>
      <c r="D5" s="112">
        <v>2599.5</v>
      </c>
      <c r="E5" s="112">
        <v>2640.5</v>
      </c>
      <c r="F5" s="106">
        <f>SUM(E5)-D5</f>
        <v>41</v>
      </c>
      <c r="G5" s="107">
        <f>(F5/D5)*100</f>
        <v>1.5772263896903251</v>
      </c>
      <c r="H5" s="138"/>
      <c r="I5" s="138"/>
      <c r="J5" s="138"/>
      <c r="K5" s="138"/>
      <c r="L5" s="138"/>
      <c r="M5" s="138"/>
      <c r="N5" s="138"/>
    </row>
    <row r="6" spans="2:14" x14ac:dyDescent="0.25">
      <c r="B6" s="91" t="s">
        <v>7</v>
      </c>
      <c r="C6" s="136"/>
      <c r="D6" s="112">
        <v>9321</v>
      </c>
      <c r="E6" s="112">
        <v>9050</v>
      </c>
      <c r="F6" s="113">
        <f t="shared" ref="F6:F26" si="0">SUM(E6)-D6</f>
        <v>-271</v>
      </c>
      <c r="G6" s="114">
        <f t="shared" ref="G6:G26" si="1">(F6/D6)*100</f>
        <v>-2.9074133676644141</v>
      </c>
      <c r="H6" s="138"/>
      <c r="I6" s="138"/>
      <c r="J6" s="138"/>
      <c r="K6" s="138"/>
      <c r="L6" s="138"/>
      <c r="M6" s="138"/>
      <c r="N6" s="138"/>
    </row>
    <row r="7" spans="2:14" x14ac:dyDescent="0.25">
      <c r="B7" s="91" t="s">
        <v>8</v>
      </c>
      <c r="C7" s="137"/>
      <c r="D7" s="112">
        <v>16100</v>
      </c>
      <c r="E7" s="112">
        <v>15475</v>
      </c>
      <c r="F7" s="113">
        <f t="shared" si="0"/>
        <v>-625</v>
      </c>
      <c r="G7" s="114">
        <f t="shared" si="1"/>
        <v>-3.8819875776397512</v>
      </c>
      <c r="H7" s="138"/>
      <c r="I7" s="138"/>
      <c r="J7" s="138"/>
      <c r="K7" s="138"/>
      <c r="L7" s="138"/>
      <c r="M7" s="138"/>
      <c r="N7" s="138"/>
    </row>
    <row r="8" spans="2:14" x14ac:dyDescent="0.25">
      <c r="B8" s="92" t="s">
        <v>9</v>
      </c>
      <c r="C8" s="93" t="s">
        <v>10</v>
      </c>
      <c r="D8" s="112">
        <v>119.75</v>
      </c>
      <c r="E8" s="112">
        <v>122</v>
      </c>
      <c r="F8" s="106">
        <f t="shared" si="0"/>
        <v>2.25</v>
      </c>
      <c r="G8" s="107">
        <f t="shared" si="1"/>
        <v>1.8789144050104383</v>
      </c>
      <c r="H8" s="138"/>
      <c r="I8" s="138"/>
      <c r="J8" s="138"/>
      <c r="K8" s="138"/>
      <c r="L8" s="138"/>
      <c r="M8" s="138"/>
      <c r="N8" s="138"/>
    </row>
    <row r="9" spans="2:14" x14ac:dyDescent="0.25">
      <c r="B9" s="91" t="s">
        <v>11</v>
      </c>
      <c r="C9" s="94" t="s">
        <v>12</v>
      </c>
      <c r="D9" s="112">
        <v>103.82</v>
      </c>
      <c r="E9" s="112">
        <v>101.63</v>
      </c>
      <c r="F9" s="113">
        <f t="shared" si="0"/>
        <v>-2.1899999999999977</v>
      </c>
      <c r="G9" s="114">
        <f t="shared" si="1"/>
        <v>-2.1094201502600636</v>
      </c>
      <c r="H9" s="138"/>
      <c r="I9" s="138"/>
      <c r="J9" s="138"/>
      <c r="K9" s="138"/>
      <c r="L9" s="138"/>
      <c r="M9" s="138"/>
      <c r="N9" s="138"/>
    </row>
    <row r="10" spans="2:14" ht="14.45" customHeight="1" x14ac:dyDescent="0.25">
      <c r="B10" s="91" t="s">
        <v>13</v>
      </c>
      <c r="C10" s="105" t="s">
        <v>14</v>
      </c>
      <c r="D10" s="115">
        <v>558.66</v>
      </c>
      <c r="E10" s="115">
        <v>551.34</v>
      </c>
      <c r="F10" s="113">
        <f t="shared" si="0"/>
        <v>-7.3199999999999363</v>
      </c>
      <c r="G10" s="114">
        <f t="shared" si="1"/>
        <v>-1.3102781656105569</v>
      </c>
      <c r="H10" s="139" t="s">
        <v>70</v>
      </c>
      <c r="I10" s="140"/>
      <c r="J10" s="140"/>
      <c r="K10" s="140"/>
      <c r="L10" s="140"/>
      <c r="M10" s="140"/>
      <c r="N10" s="140"/>
    </row>
    <row r="11" spans="2:14" x14ac:dyDescent="0.25">
      <c r="B11" s="91" t="s">
        <v>15</v>
      </c>
      <c r="C11" s="95"/>
      <c r="D11" s="115">
        <v>1005.59</v>
      </c>
      <c r="E11" s="115">
        <v>992.41</v>
      </c>
      <c r="F11" s="113">
        <f t="shared" si="0"/>
        <v>-13.180000000000064</v>
      </c>
      <c r="G11" s="114">
        <f t="shared" si="1"/>
        <v>-1.3106733360514786</v>
      </c>
      <c r="H11" s="140"/>
      <c r="I11" s="140"/>
      <c r="J11" s="140"/>
      <c r="K11" s="140"/>
      <c r="L11" s="140"/>
      <c r="M11" s="140"/>
      <c r="N11" s="140"/>
    </row>
    <row r="12" spans="2:14" x14ac:dyDescent="0.25">
      <c r="B12" s="91" t="s">
        <v>16</v>
      </c>
      <c r="C12" s="95"/>
      <c r="D12" s="115">
        <v>60055.87</v>
      </c>
      <c r="E12" s="115">
        <v>59268.65</v>
      </c>
      <c r="F12" s="113">
        <f t="shared" si="0"/>
        <v>-787.22000000000116</v>
      </c>
      <c r="G12" s="114">
        <f t="shared" si="1"/>
        <v>-1.3108127481959733</v>
      </c>
      <c r="H12" s="140"/>
      <c r="I12" s="140"/>
      <c r="J12" s="140"/>
      <c r="K12" s="140"/>
      <c r="L12" s="140"/>
      <c r="M12" s="140"/>
      <c r="N12" s="140"/>
    </row>
    <row r="13" spans="2:14" x14ac:dyDescent="0.25">
      <c r="B13" s="91" t="s">
        <v>17</v>
      </c>
      <c r="C13" s="95"/>
      <c r="D13" s="115">
        <v>60055.87</v>
      </c>
      <c r="E13" s="115">
        <v>59268.65</v>
      </c>
      <c r="F13" s="113">
        <f t="shared" si="0"/>
        <v>-787.22000000000116</v>
      </c>
      <c r="G13" s="114">
        <f t="shared" si="1"/>
        <v>-1.3108127481959733</v>
      </c>
      <c r="H13" s="140"/>
      <c r="I13" s="140"/>
      <c r="J13" s="140"/>
      <c r="K13" s="140"/>
      <c r="L13" s="140"/>
      <c r="M13" s="140"/>
      <c r="N13" s="140"/>
    </row>
    <row r="14" spans="2:14" x14ac:dyDescent="0.25">
      <c r="B14" s="91" t="s">
        <v>18</v>
      </c>
      <c r="C14" s="95"/>
      <c r="D14" s="115">
        <v>2094.9699999999998</v>
      </c>
      <c r="E14" s="115">
        <v>2067.5100000000002</v>
      </c>
      <c r="F14" s="113">
        <f t="shared" si="0"/>
        <v>-27.459999999999582</v>
      </c>
      <c r="G14" s="114">
        <f t="shared" si="1"/>
        <v>-1.3107586266151585</v>
      </c>
      <c r="H14" s="140"/>
      <c r="I14" s="140"/>
      <c r="J14" s="140"/>
      <c r="K14" s="140"/>
      <c r="L14" s="140"/>
      <c r="M14" s="140"/>
      <c r="N14" s="140"/>
    </row>
    <row r="15" spans="2:14" x14ac:dyDescent="0.25">
      <c r="B15" s="96" t="s">
        <v>19</v>
      </c>
      <c r="C15" s="95"/>
      <c r="D15" s="115">
        <v>27230</v>
      </c>
      <c r="E15" s="115">
        <v>26880</v>
      </c>
      <c r="F15" s="113">
        <f t="shared" si="0"/>
        <v>-350</v>
      </c>
      <c r="G15" s="114">
        <f t="shared" si="1"/>
        <v>-1.2853470437017995</v>
      </c>
      <c r="H15" s="140"/>
      <c r="I15" s="140"/>
      <c r="J15" s="140"/>
      <c r="K15" s="140"/>
      <c r="L15" s="140"/>
      <c r="M15" s="140"/>
      <c r="N15" s="140"/>
    </row>
    <row r="16" spans="2:14" x14ac:dyDescent="0.25">
      <c r="B16" s="91" t="s">
        <v>20</v>
      </c>
      <c r="C16" s="95"/>
      <c r="D16" s="115">
        <v>24301.68</v>
      </c>
      <c r="E16" s="115">
        <v>23569.63</v>
      </c>
      <c r="F16" s="113">
        <f t="shared" si="0"/>
        <v>-732.04999999999927</v>
      </c>
      <c r="G16" s="114">
        <f t="shared" si="1"/>
        <v>-3.0123431795661832</v>
      </c>
      <c r="H16" s="140"/>
      <c r="I16" s="140"/>
      <c r="J16" s="140"/>
      <c r="K16" s="140"/>
      <c r="L16" s="140"/>
      <c r="M16" s="140"/>
      <c r="N16" s="140"/>
    </row>
    <row r="17" spans="2:14" x14ac:dyDescent="0.25">
      <c r="B17" s="96" t="s">
        <v>21</v>
      </c>
      <c r="C17" s="95"/>
      <c r="D17" s="115">
        <v>834500</v>
      </c>
      <c r="E17" s="115">
        <v>803570</v>
      </c>
      <c r="F17" s="113">
        <f t="shared" si="0"/>
        <v>-30930</v>
      </c>
      <c r="G17" s="114">
        <f t="shared" si="1"/>
        <v>-3.7064110245656083</v>
      </c>
      <c r="H17" s="140"/>
      <c r="I17" s="140"/>
      <c r="J17" s="140"/>
      <c r="K17" s="140"/>
      <c r="L17" s="140"/>
      <c r="M17" s="140"/>
      <c r="N17" s="140"/>
    </row>
    <row r="18" spans="2:14" x14ac:dyDescent="0.25">
      <c r="B18" s="91" t="s">
        <v>35</v>
      </c>
      <c r="C18" s="95"/>
      <c r="D18" s="115">
        <v>243720</v>
      </c>
      <c r="E18" s="115">
        <v>235010</v>
      </c>
      <c r="F18" s="113">
        <f t="shared" si="0"/>
        <v>-8710</v>
      </c>
      <c r="G18" s="114">
        <f t="shared" si="1"/>
        <v>-3.5737731823403909</v>
      </c>
      <c r="H18" s="140"/>
      <c r="I18" s="140"/>
      <c r="J18" s="140"/>
      <c r="K18" s="140"/>
      <c r="L18" s="140"/>
      <c r="M18" s="140"/>
      <c r="N18" s="140"/>
    </row>
    <row r="19" spans="2:14" x14ac:dyDescent="0.25">
      <c r="B19" s="91" t="s">
        <v>23</v>
      </c>
      <c r="C19" s="95"/>
      <c r="D19" s="115">
        <v>72067.039999999994</v>
      </c>
      <c r="E19" s="115">
        <v>69468.37</v>
      </c>
      <c r="F19" s="113">
        <f t="shared" si="0"/>
        <v>-2598.6699999999983</v>
      </c>
      <c r="G19" s="114">
        <f t="shared" si="1"/>
        <v>-3.6059063893841046</v>
      </c>
      <c r="H19" s="140"/>
      <c r="I19" s="140"/>
      <c r="J19" s="140"/>
      <c r="K19" s="140"/>
      <c r="L19" s="140"/>
      <c r="M19" s="140"/>
      <c r="N19" s="140"/>
    </row>
    <row r="20" spans="2:14" x14ac:dyDescent="0.25">
      <c r="B20" s="91" t="s">
        <v>24</v>
      </c>
      <c r="C20" s="95"/>
      <c r="D20" s="115">
        <v>42318.44</v>
      </c>
      <c r="E20" s="115">
        <v>41763.72</v>
      </c>
      <c r="F20" s="113">
        <f t="shared" si="0"/>
        <v>-554.72000000000116</v>
      </c>
      <c r="G20" s="114">
        <f t="shared" si="1"/>
        <v>-1.3108233668348859</v>
      </c>
      <c r="H20" s="140"/>
      <c r="I20" s="140"/>
      <c r="J20" s="140"/>
      <c r="K20" s="140"/>
      <c r="L20" s="140"/>
      <c r="M20" s="140"/>
      <c r="N20" s="140"/>
    </row>
    <row r="21" spans="2:14" x14ac:dyDescent="0.25">
      <c r="B21" s="97" t="s">
        <v>25</v>
      </c>
      <c r="C21" s="95"/>
      <c r="D21" s="115">
        <v>5865.92</v>
      </c>
      <c r="E21" s="115">
        <v>5720.11</v>
      </c>
      <c r="F21" s="113">
        <f t="shared" si="0"/>
        <v>-145.8100000000004</v>
      </c>
      <c r="G21" s="114">
        <f t="shared" si="1"/>
        <v>-2.4857140908843012</v>
      </c>
      <c r="H21" s="140"/>
      <c r="I21" s="140"/>
      <c r="J21" s="140"/>
      <c r="K21" s="140"/>
      <c r="L21" s="140"/>
      <c r="M21" s="140"/>
      <c r="N21" s="140"/>
    </row>
    <row r="22" spans="2:14" x14ac:dyDescent="0.25">
      <c r="B22" s="116" t="s">
        <v>26</v>
      </c>
      <c r="C22" s="95"/>
      <c r="D22" s="115">
        <v>13966.48</v>
      </c>
      <c r="E22" s="115">
        <v>13783.41</v>
      </c>
      <c r="F22" s="113">
        <f t="shared" si="0"/>
        <v>-183.06999999999971</v>
      </c>
      <c r="G22" s="114">
        <f t="shared" si="1"/>
        <v>-1.3107812419449976</v>
      </c>
      <c r="H22" s="140"/>
      <c r="I22" s="140"/>
      <c r="J22" s="140"/>
      <c r="K22" s="140"/>
      <c r="L22" s="140"/>
      <c r="M22" s="140"/>
      <c r="N22" s="140"/>
    </row>
    <row r="23" spans="2:14" x14ac:dyDescent="0.25">
      <c r="B23" s="117" t="s">
        <v>27</v>
      </c>
      <c r="C23" s="95"/>
      <c r="D23" s="115">
        <v>754190</v>
      </c>
      <c r="E23" s="115">
        <v>716740</v>
      </c>
      <c r="F23" s="113">
        <f t="shared" si="0"/>
        <v>-37450</v>
      </c>
      <c r="G23" s="114">
        <f t="shared" si="1"/>
        <v>-4.9655922247709459</v>
      </c>
      <c r="H23" s="140"/>
      <c r="I23" s="140"/>
      <c r="J23" s="140"/>
      <c r="K23" s="140"/>
      <c r="L23" s="140"/>
      <c r="M23" s="140"/>
      <c r="N23" s="140"/>
    </row>
    <row r="24" spans="2:14" x14ac:dyDescent="0.25">
      <c r="B24" s="117" t="s">
        <v>28</v>
      </c>
      <c r="C24" s="95"/>
      <c r="D24" s="115">
        <v>851960</v>
      </c>
      <c r="E24" s="115">
        <v>840790</v>
      </c>
      <c r="F24" s="113">
        <f t="shared" si="0"/>
        <v>-11170</v>
      </c>
      <c r="G24" s="114">
        <f t="shared" si="1"/>
        <v>-1.3110944175782899</v>
      </c>
      <c r="H24" s="140"/>
      <c r="I24" s="140"/>
      <c r="J24" s="140"/>
      <c r="K24" s="140"/>
      <c r="L24" s="140"/>
      <c r="M24" s="140"/>
      <c r="N24" s="140"/>
    </row>
    <row r="25" spans="2:14" ht="30" x14ac:dyDescent="0.25">
      <c r="B25" s="118" t="s">
        <v>29</v>
      </c>
      <c r="C25" s="98"/>
      <c r="D25" s="115">
        <v>59148.04</v>
      </c>
      <c r="E25" s="115">
        <v>57890.31</v>
      </c>
      <c r="F25" s="113">
        <f t="shared" si="0"/>
        <v>-1257.7300000000032</v>
      </c>
      <c r="G25" s="114">
        <f t="shared" si="1"/>
        <v>-2.1264102749643152</v>
      </c>
      <c r="H25" s="140"/>
      <c r="I25" s="140"/>
      <c r="J25" s="140"/>
      <c r="K25" s="140"/>
      <c r="L25" s="140"/>
      <c r="M25" s="140"/>
      <c r="N25" s="140"/>
    </row>
    <row r="26" spans="2:14" ht="28.9" customHeight="1" x14ac:dyDescent="0.25">
      <c r="B26" s="118" t="s">
        <v>30</v>
      </c>
      <c r="C26" s="119" t="s">
        <v>31</v>
      </c>
      <c r="D26" s="115">
        <v>4783.5200000000004</v>
      </c>
      <c r="E26" s="115">
        <v>4686.3599999999997</v>
      </c>
      <c r="F26" s="113">
        <f t="shared" si="0"/>
        <v>-97.160000000000764</v>
      </c>
      <c r="G26" s="114">
        <f t="shared" si="1"/>
        <v>-2.0311402481854524</v>
      </c>
      <c r="H26" s="141" t="s">
        <v>71</v>
      </c>
      <c r="I26" s="141"/>
      <c r="J26" s="141"/>
      <c r="K26" s="141"/>
      <c r="L26" s="141"/>
      <c r="M26" s="141"/>
      <c r="N26" s="141"/>
    </row>
    <row r="27" spans="2:14" x14ac:dyDescent="0.25">
      <c r="B27" s="99" t="s">
        <v>32</v>
      </c>
      <c r="C27" s="99"/>
      <c r="D27" s="100"/>
      <c r="E27" s="100"/>
    </row>
    <row r="28" spans="2:14" x14ac:dyDescent="0.25">
      <c r="B28" s="101" t="s">
        <v>33</v>
      </c>
      <c r="C28" s="101"/>
      <c r="D28" s="103"/>
      <c r="E28" s="103"/>
    </row>
    <row r="29" spans="2:14" x14ac:dyDescent="0.25">
      <c r="B29" s="102" t="s">
        <v>34</v>
      </c>
      <c r="C29" s="102"/>
      <c r="D29" s="103"/>
      <c r="E29" s="103"/>
    </row>
  </sheetData>
  <mergeCells count="5">
    <mergeCell ref="H2:N2"/>
    <mergeCell ref="C3:C7"/>
    <mergeCell ref="H3:N9"/>
    <mergeCell ref="H10:N25"/>
    <mergeCell ref="H26:N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zoomScale="90" zoomScaleNormal="90" workbookViewId="0">
      <selection activeCell="M22" sqref="M22"/>
    </sheetView>
  </sheetViews>
  <sheetFormatPr defaultColWidth="14.42578125" defaultRowHeight="15" customHeight="1" x14ac:dyDescent="0.25"/>
  <cols>
    <col min="1" max="1" width="0.85546875" customWidth="1"/>
    <col min="2" max="2" width="34.42578125" customWidth="1"/>
    <col min="3" max="3" width="14.85546875" customWidth="1"/>
    <col min="4" max="4" width="15.7109375" customWidth="1"/>
    <col min="5" max="5" width="15" customWidth="1"/>
    <col min="6" max="6" width="14.42578125" customWidth="1"/>
    <col min="7" max="7" width="15" customWidth="1"/>
    <col min="8" max="8" width="14.7109375" customWidth="1"/>
    <col min="9" max="9" width="7.7109375" customWidth="1"/>
    <col min="10" max="26" width="8.7109375" customWidth="1"/>
  </cols>
  <sheetData>
    <row r="1" spans="1:26" s="57" customFormat="1" ht="15" customHeight="1" x14ac:dyDescent="0.25"/>
    <row r="2" spans="1:26" ht="23.25" customHeight="1" x14ac:dyDescent="0.25">
      <c r="A2" s="1"/>
      <c r="B2" s="125" t="s">
        <v>0</v>
      </c>
      <c r="C2" s="127" t="s">
        <v>1</v>
      </c>
      <c r="D2" s="20" t="s">
        <v>60</v>
      </c>
      <c r="E2" s="20" t="s">
        <v>61</v>
      </c>
      <c r="F2" s="20" t="s">
        <v>62</v>
      </c>
      <c r="G2" s="20" t="s">
        <v>63</v>
      </c>
      <c r="H2" s="20" t="s">
        <v>66</v>
      </c>
      <c r="I2" s="2"/>
      <c r="J2" s="1"/>
      <c r="K2" s="1"/>
      <c r="L2" s="1"/>
      <c r="M2" s="1"/>
      <c r="N2" s="1"/>
      <c r="O2" s="1"/>
      <c r="P2" s="1"/>
      <c r="Q2" s="1"/>
      <c r="R2" s="1"/>
      <c r="S2" s="1"/>
      <c r="T2" s="1"/>
      <c r="U2" s="1"/>
      <c r="V2" s="1"/>
      <c r="W2" s="1"/>
      <c r="X2" s="1"/>
      <c r="Y2" s="1"/>
      <c r="Z2" s="1"/>
    </row>
    <row r="3" spans="1:26" ht="21.75" customHeight="1" x14ac:dyDescent="0.25">
      <c r="A3" s="1"/>
      <c r="B3" s="126"/>
      <c r="C3" s="130"/>
      <c r="D3" s="142" t="s">
        <v>55</v>
      </c>
      <c r="E3" s="132"/>
      <c r="F3" s="132"/>
      <c r="G3" s="132"/>
      <c r="H3" s="133"/>
      <c r="I3" s="1"/>
      <c r="J3" s="1"/>
      <c r="K3" s="1"/>
      <c r="L3" s="1"/>
      <c r="M3" s="1"/>
      <c r="N3" s="1"/>
      <c r="O3" s="1"/>
      <c r="P3" s="1"/>
      <c r="Q3" s="1"/>
      <c r="R3" s="1"/>
      <c r="S3" s="1"/>
      <c r="T3" s="1"/>
      <c r="U3" s="1"/>
      <c r="V3" s="1"/>
      <c r="W3" s="1"/>
      <c r="X3" s="1"/>
      <c r="Y3" s="1"/>
      <c r="Z3" s="1"/>
    </row>
    <row r="4" spans="1:26" ht="15" customHeight="1" x14ac:dyDescent="0.25">
      <c r="A4" s="1"/>
      <c r="B4" s="21" t="s">
        <v>3</v>
      </c>
      <c r="C4" s="129" t="s">
        <v>4</v>
      </c>
      <c r="D4" s="4">
        <v>374.96102686500956</v>
      </c>
      <c r="E4" s="4">
        <v>383.75159396971338</v>
      </c>
      <c r="F4" s="4">
        <v>384.86490359174252</v>
      </c>
      <c r="G4" s="4">
        <v>378.79542456809844</v>
      </c>
      <c r="H4" s="4">
        <v>371.1742669231113</v>
      </c>
      <c r="I4" s="1"/>
      <c r="J4" s="1"/>
      <c r="K4" s="1"/>
      <c r="L4" s="1"/>
      <c r="M4" s="1"/>
      <c r="N4" s="1"/>
      <c r="O4" s="1"/>
      <c r="P4" s="1"/>
      <c r="Q4" s="1"/>
      <c r="R4" s="1"/>
      <c r="S4" s="1"/>
      <c r="T4" s="1"/>
      <c r="U4" s="1"/>
      <c r="V4" s="1"/>
      <c r="W4" s="1"/>
      <c r="X4" s="1"/>
      <c r="Y4" s="1"/>
      <c r="Z4" s="1"/>
    </row>
    <row r="5" spans="1:26" ht="15" customHeight="1" x14ac:dyDescent="0.25">
      <c r="A5" s="1"/>
      <c r="B5" s="21" t="s">
        <v>5</v>
      </c>
      <c r="C5" s="130"/>
      <c r="D5" s="4">
        <v>135438.49</v>
      </c>
      <c r="E5" s="4">
        <v>135315.6</v>
      </c>
      <c r="F5" s="4">
        <v>137075.85</v>
      </c>
      <c r="G5" s="4">
        <v>138082.12</v>
      </c>
      <c r="H5" s="4">
        <v>130854.34999999999</v>
      </c>
      <c r="I5" s="1"/>
      <c r="J5" s="1"/>
      <c r="K5" s="1"/>
      <c r="L5" s="1"/>
      <c r="M5" s="1"/>
      <c r="N5" s="1"/>
      <c r="O5" s="1"/>
      <c r="P5" s="1"/>
      <c r="Q5" s="1"/>
      <c r="R5" s="1"/>
      <c r="S5" s="1"/>
      <c r="T5" s="1"/>
      <c r="U5" s="1"/>
      <c r="V5" s="1"/>
      <c r="W5" s="1"/>
      <c r="X5" s="1"/>
      <c r="Y5" s="1"/>
      <c r="Z5" s="1"/>
    </row>
    <row r="6" spans="1:26" ht="15" customHeight="1" x14ac:dyDescent="0.25">
      <c r="A6" s="1"/>
      <c r="B6" s="21" t="s">
        <v>6</v>
      </c>
      <c r="C6" s="130"/>
      <c r="D6" s="4">
        <v>10971.851000000001</v>
      </c>
      <c r="E6" s="4">
        <v>11294.400000000001</v>
      </c>
      <c r="F6" s="4">
        <v>11397.906000000001</v>
      </c>
      <c r="G6" s="4">
        <v>11380.611000000001</v>
      </c>
      <c r="H6" s="4">
        <v>11853.2045</v>
      </c>
      <c r="I6" s="1"/>
      <c r="J6" s="1"/>
      <c r="K6" s="1"/>
      <c r="L6" s="1"/>
      <c r="M6" s="1"/>
      <c r="N6" s="1"/>
      <c r="O6" s="1"/>
      <c r="P6" s="1"/>
      <c r="Q6" s="1"/>
      <c r="R6" s="1"/>
      <c r="S6" s="1"/>
      <c r="T6" s="1"/>
      <c r="U6" s="1"/>
      <c r="V6" s="1"/>
      <c r="W6" s="1"/>
      <c r="X6" s="1"/>
      <c r="Y6" s="1"/>
      <c r="Z6" s="1"/>
    </row>
    <row r="7" spans="1:26" ht="15" customHeight="1" x14ac:dyDescent="0.25">
      <c r="A7" s="1"/>
      <c r="B7" s="21" t="s">
        <v>7</v>
      </c>
      <c r="C7" s="130"/>
      <c r="D7" s="4">
        <v>40739.072</v>
      </c>
      <c r="E7" s="4">
        <v>40766.268000000004</v>
      </c>
      <c r="F7" s="4">
        <v>41109.669000000002</v>
      </c>
      <c r="G7" s="4">
        <v>40807.338000000003</v>
      </c>
      <c r="H7" s="4">
        <v>40625.449999999997</v>
      </c>
      <c r="I7" s="1"/>
      <c r="J7" s="1"/>
      <c r="K7" s="1"/>
      <c r="L7" s="1"/>
      <c r="M7" s="1"/>
      <c r="N7" s="1"/>
      <c r="O7" s="1"/>
      <c r="P7" s="1"/>
      <c r="Q7" s="1"/>
      <c r="R7" s="1"/>
      <c r="S7" s="1"/>
      <c r="T7" s="1"/>
      <c r="U7" s="1"/>
      <c r="V7" s="1"/>
      <c r="W7" s="1"/>
      <c r="X7" s="1"/>
      <c r="Y7" s="1"/>
      <c r="Z7" s="1"/>
    </row>
    <row r="8" spans="1:26" ht="15" customHeight="1" x14ac:dyDescent="0.25">
      <c r="A8" s="1"/>
      <c r="B8" s="21" t="s">
        <v>8</v>
      </c>
      <c r="C8" s="126"/>
      <c r="D8" s="4">
        <v>72149.275000000009</v>
      </c>
      <c r="E8" s="4">
        <v>69134.760000000009</v>
      </c>
      <c r="F8" s="4">
        <v>69072.27</v>
      </c>
      <c r="G8" s="4">
        <v>70485.8</v>
      </c>
      <c r="H8" s="4">
        <v>69467.274999999994</v>
      </c>
      <c r="I8" s="1"/>
      <c r="J8" s="1"/>
      <c r="K8" s="1"/>
      <c r="L8" s="1"/>
      <c r="M8" s="1"/>
      <c r="N8" s="1"/>
      <c r="O8" s="1"/>
      <c r="P8" s="1"/>
      <c r="Q8" s="1"/>
      <c r="R8" s="1"/>
      <c r="S8" s="1"/>
      <c r="T8" s="1"/>
      <c r="U8" s="1"/>
      <c r="V8" s="1"/>
      <c r="W8" s="1"/>
      <c r="X8" s="1"/>
      <c r="Y8" s="1"/>
      <c r="Z8" s="1"/>
    </row>
    <row r="9" spans="1:26" ht="17.25" customHeight="1" x14ac:dyDescent="0.25">
      <c r="A9" s="1"/>
      <c r="B9" s="22" t="s">
        <v>9</v>
      </c>
      <c r="C9" s="6" t="s">
        <v>10</v>
      </c>
      <c r="D9" s="4">
        <v>510.74375000000003</v>
      </c>
      <c r="E9" s="4">
        <v>516.93600000000004</v>
      </c>
      <c r="F9" s="4">
        <v>517.76940000000002</v>
      </c>
      <c r="G9" s="4">
        <v>524.26549999999997</v>
      </c>
      <c r="H9" s="4">
        <v>547.65800000000002</v>
      </c>
      <c r="I9" s="1"/>
      <c r="J9" s="1"/>
      <c r="K9" s="1"/>
      <c r="L9" s="1"/>
      <c r="M9" s="1"/>
      <c r="N9" s="1"/>
      <c r="O9" s="1"/>
      <c r="P9" s="1"/>
      <c r="Q9" s="1"/>
      <c r="R9" s="1"/>
      <c r="S9" s="1"/>
      <c r="T9" s="1"/>
      <c r="U9" s="1"/>
      <c r="V9" s="1"/>
      <c r="W9" s="1"/>
      <c r="X9" s="1"/>
      <c r="Y9" s="1"/>
      <c r="Z9" s="1"/>
    </row>
    <row r="10" spans="1:26" ht="18" customHeight="1" x14ac:dyDescent="0.25">
      <c r="A10" s="1"/>
      <c r="B10" s="22" t="s">
        <v>11</v>
      </c>
      <c r="C10" s="108" t="s">
        <v>12</v>
      </c>
      <c r="D10" s="4">
        <v>453.19637000000006</v>
      </c>
      <c r="E10" s="4">
        <v>452.77512000000007</v>
      </c>
      <c r="F10" s="4">
        <v>447.06137999999999</v>
      </c>
      <c r="G10" s="4">
        <v>454.52395999999999</v>
      </c>
      <c r="H10" s="4">
        <v>456.21706999999998</v>
      </c>
      <c r="I10" s="1"/>
      <c r="J10" s="1"/>
      <c r="K10" s="1"/>
      <c r="L10" s="1"/>
      <c r="M10" s="1"/>
      <c r="N10" s="1"/>
      <c r="O10" s="1"/>
      <c r="P10" s="1"/>
      <c r="Q10" s="1"/>
      <c r="R10" s="1"/>
      <c r="S10" s="1"/>
      <c r="T10" s="1"/>
      <c r="U10" s="1"/>
      <c r="V10" s="1"/>
      <c r="W10" s="1"/>
      <c r="X10" s="1"/>
      <c r="Y10" s="1"/>
      <c r="Z10" s="1"/>
    </row>
    <row r="11" spans="1:26" ht="15" customHeight="1" x14ac:dyDescent="0.25">
      <c r="A11" s="1"/>
      <c r="B11" s="21" t="s">
        <v>13</v>
      </c>
      <c r="C11" s="129" t="s">
        <v>14</v>
      </c>
      <c r="D11" s="4">
        <v>2410.7105000000001</v>
      </c>
      <c r="E11" s="4">
        <v>2435.3332800000003</v>
      </c>
      <c r="F11" s="4">
        <v>2443.1998200000003</v>
      </c>
      <c r="G11" s="4">
        <v>2445.8134799999998</v>
      </c>
      <c r="H11" s="4">
        <v>2474.9652599999999</v>
      </c>
      <c r="I11" s="1"/>
      <c r="J11" s="1"/>
      <c r="K11" s="1"/>
      <c r="L11" s="1"/>
      <c r="M11" s="1"/>
      <c r="N11" s="1"/>
      <c r="O11" s="1"/>
      <c r="P11" s="1"/>
      <c r="Q11" s="1"/>
      <c r="R11" s="1"/>
      <c r="S11" s="1"/>
      <c r="T11" s="1"/>
      <c r="U11" s="1"/>
      <c r="V11" s="1"/>
      <c r="W11" s="1"/>
      <c r="X11" s="1"/>
      <c r="Y11" s="1"/>
      <c r="Z11" s="1"/>
    </row>
    <row r="12" spans="1:26" ht="15" customHeight="1" x14ac:dyDescent="0.25">
      <c r="A12" s="1"/>
      <c r="B12" s="21" t="s">
        <v>15</v>
      </c>
      <c r="C12" s="130"/>
      <c r="D12" s="4">
        <v>4339.2789000000002</v>
      </c>
      <c r="E12" s="4">
        <v>4383.6172800000004</v>
      </c>
      <c r="F12" s="4">
        <v>4397.7247800000005</v>
      </c>
      <c r="G12" s="4">
        <v>4402.4730200000004</v>
      </c>
      <c r="H12" s="4">
        <v>4454.9284899999993</v>
      </c>
      <c r="I12" s="1"/>
      <c r="J12" s="1"/>
      <c r="K12" s="1"/>
      <c r="L12" s="1"/>
      <c r="M12" s="1"/>
      <c r="N12" s="1"/>
      <c r="O12" s="1"/>
      <c r="P12" s="1"/>
      <c r="Q12" s="1"/>
      <c r="R12" s="1"/>
      <c r="S12" s="1"/>
      <c r="T12" s="1"/>
      <c r="U12" s="1"/>
      <c r="V12" s="1"/>
      <c r="W12" s="1"/>
      <c r="X12" s="1"/>
      <c r="Y12" s="1"/>
      <c r="Z12" s="1"/>
    </row>
    <row r="13" spans="1:26" ht="15" customHeight="1" x14ac:dyDescent="0.25">
      <c r="A13" s="1"/>
      <c r="B13" s="21" t="s">
        <v>16</v>
      </c>
      <c r="C13" s="130"/>
      <c r="D13" s="4">
        <v>257342.80825</v>
      </c>
      <c r="E13" s="4">
        <v>260582.78952000002</v>
      </c>
      <c r="F13" s="4">
        <v>262642.30128000001</v>
      </c>
      <c r="G13" s="4">
        <v>262924.59886000003</v>
      </c>
      <c r="H13" s="4">
        <v>266056.96984999999</v>
      </c>
      <c r="I13" s="1"/>
      <c r="J13" s="1"/>
      <c r="K13" s="1"/>
      <c r="L13" s="1"/>
      <c r="M13" s="1"/>
      <c r="N13" s="1"/>
      <c r="O13" s="1"/>
      <c r="P13" s="1"/>
      <c r="Q13" s="1"/>
      <c r="R13" s="1"/>
      <c r="S13" s="1"/>
      <c r="T13" s="1"/>
      <c r="U13" s="1"/>
      <c r="V13" s="1"/>
      <c r="W13" s="1"/>
      <c r="X13" s="1"/>
      <c r="Y13" s="1"/>
      <c r="Z13" s="1"/>
    </row>
    <row r="14" spans="1:26" ht="15" customHeight="1" x14ac:dyDescent="0.25">
      <c r="A14" s="1"/>
      <c r="B14" s="21" t="s">
        <v>17</v>
      </c>
      <c r="C14" s="130"/>
      <c r="D14" s="4">
        <v>257342.80825</v>
      </c>
      <c r="E14" s="4">
        <v>260582.78952000002</v>
      </c>
      <c r="F14" s="4">
        <v>262642.30128000001</v>
      </c>
      <c r="G14" s="4">
        <v>262924.59886000003</v>
      </c>
      <c r="H14" s="4">
        <v>266056.96984999999</v>
      </c>
      <c r="I14" s="1"/>
      <c r="J14" s="1"/>
      <c r="K14" s="1"/>
      <c r="L14" s="1"/>
      <c r="M14" s="1"/>
      <c r="N14" s="1"/>
      <c r="O14" s="1"/>
      <c r="P14" s="1"/>
      <c r="Q14" s="1"/>
      <c r="R14" s="1"/>
      <c r="S14" s="1"/>
      <c r="T14" s="1"/>
      <c r="U14" s="1"/>
      <c r="V14" s="1"/>
      <c r="W14" s="1"/>
      <c r="X14" s="1"/>
      <c r="Y14" s="1"/>
      <c r="Z14" s="1"/>
    </row>
    <row r="15" spans="1:26" ht="15" customHeight="1" x14ac:dyDescent="0.25">
      <c r="A15" s="1"/>
      <c r="B15" s="21" t="s">
        <v>18</v>
      </c>
      <c r="C15" s="130"/>
      <c r="D15" s="4">
        <v>9040.1428699999997</v>
      </c>
      <c r="E15" s="4">
        <v>9132.5649600000015</v>
      </c>
      <c r="F15" s="4">
        <v>9161.9448000000011</v>
      </c>
      <c r="G15" s="4">
        <v>9171.7786599999999</v>
      </c>
      <c r="H15" s="4">
        <v>9281.0523900000007</v>
      </c>
      <c r="I15" s="1"/>
      <c r="J15" s="1"/>
      <c r="K15" s="1"/>
      <c r="L15" s="1"/>
      <c r="M15" s="1"/>
      <c r="N15" s="1"/>
      <c r="O15" s="1"/>
      <c r="P15" s="1"/>
      <c r="Q15" s="1"/>
      <c r="R15" s="1"/>
      <c r="S15" s="1"/>
      <c r="T15" s="1"/>
      <c r="U15" s="1"/>
      <c r="V15" s="1"/>
      <c r="W15" s="1"/>
      <c r="X15" s="1"/>
      <c r="Y15" s="1"/>
      <c r="Z15" s="1"/>
    </row>
    <row r="16" spans="1:26" ht="15" customHeight="1" x14ac:dyDescent="0.25">
      <c r="A16" s="1"/>
      <c r="B16" s="21" t="s">
        <v>19</v>
      </c>
      <c r="C16" s="130"/>
      <c r="D16" s="4">
        <v>117503.32</v>
      </c>
      <c r="E16" s="4">
        <v>118721.52</v>
      </c>
      <c r="F16" s="4">
        <v>119126.22</v>
      </c>
      <c r="G16" s="4">
        <v>119212.94</v>
      </c>
      <c r="H16" s="4">
        <v>120664.31999999999</v>
      </c>
      <c r="I16" s="1"/>
      <c r="J16" s="1"/>
      <c r="K16" s="1"/>
      <c r="L16" s="1"/>
      <c r="M16" s="1"/>
      <c r="N16" s="1"/>
      <c r="O16" s="1"/>
      <c r="P16" s="1"/>
      <c r="Q16" s="1"/>
      <c r="R16" s="1"/>
      <c r="S16" s="1"/>
      <c r="T16" s="1"/>
      <c r="U16" s="1"/>
      <c r="V16" s="1"/>
      <c r="W16" s="1"/>
      <c r="X16" s="1"/>
      <c r="Y16" s="1"/>
      <c r="Z16" s="1"/>
    </row>
    <row r="17" spans="1:26" ht="15" customHeight="1" x14ac:dyDescent="0.25">
      <c r="A17" s="1"/>
      <c r="B17" s="21" t="s">
        <v>20</v>
      </c>
      <c r="C17" s="130"/>
      <c r="D17" s="4">
        <v>107276.40220000001</v>
      </c>
      <c r="E17" s="4">
        <v>107155.53312000001</v>
      </c>
      <c r="F17" s="4">
        <v>106278.51606000001</v>
      </c>
      <c r="G17" s="4">
        <v>106392.75504</v>
      </c>
      <c r="H17" s="4">
        <v>105804.06907</v>
      </c>
      <c r="I17" s="1"/>
      <c r="J17" s="1"/>
      <c r="K17" s="1"/>
      <c r="L17" s="1"/>
      <c r="M17" s="1"/>
      <c r="N17" s="1"/>
      <c r="O17" s="1"/>
      <c r="P17" s="1"/>
      <c r="Q17" s="1"/>
      <c r="R17" s="1"/>
      <c r="S17" s="1"/>
      <c r="T17" s="1"/>
      <c r="U17" s="1"/>
      <c r="V17" s="1"/>
      <c r="W17" s="1"/>
      <c r="X17" s="1"/>
      <c r="Y17" s="1"/>
      <c r="Z17" s="1"/>
    </row>
    <row r="18" spans="1:26" ht="15" customHeight="1" x14ac:dyDescent="0.25">
      <c r="A18" s="1"/>
      <c r="B18" s="21" t="s">
        <v>21</v>
      </c>
      <c r="C18" s="130"/>
      <c r="D18" s="4">
        <v>3510605.23</v>
      </c>
      <c r="E18" s="4">
        <v>3592140.4800000004</v>
      </c>
      <c r="F18" s="4">
        <v>3649510.92</v>
      </c>
      <c r="G18" s="4">
        <v>3653441</v>
      </c>
      <c r="H18" s="4">
        <v>3607225.73</v>
      </c>
      <c r="I18" s="1"/>
      <c r="J18" s="1"/>
      <c r="K18" s="1"/>
      <c r="L18" s="1"/>
      <c r="M18" s="1"/>
      <c r="N18" s="1"/>
      <c r="O18" s="1"/>
      <c r="P18" s="1"/>
      <c r="Q18" s="1"/>
      <c r="R18" s="1"/>
      <c r="S18" s="1"/>
      <c r="T18" s="1"/>
      <c r="U18" s="1"/>
      <c r="V18" s="1"/>
      <c r="W18" s="1"/>
      <c r="X18" s="1"/>
      <c r="Y18" s="1"/>
      <c r="Z18" s="1"/>
    </row>
    <row r="19" spans="1:26" ht="15" customHeight="1" x14ac:dyDescent="0.25">
      <c r="A19" s="1"/>
      <c r="B19" s="21" t="s">
        <v>35</v>
      </c>
      <c r="C19" s="130"/>
      <c r="D19" s="4">
        <v>1039637.7200000001</v>
      </c>
      <c r="E19" s="4">
        <v>1062412.08</v>
      </c>
      <c r="F19" s="4">
        <v>1065854.7</v>
      </c>
      <c r="G19" s="4">
        <v>1067006.1599999999</v>
      </c>
      <c r="H19" s="4">
        <v>1054959.8899999999</v>
      </c>
      <c r="I19" s="1"/>
      <c r="J19" s="1"/>
      <c r="K19" s="1"/>
      <c r="L19" s="1"/>
      <c r="M19" s="1"/>
      <c r="N19" s="1"/>
      <c r="O19" s="1"/>
      <c r="P19" s="1"/>
      <c r="Q19" s="1"/>
      <c r="R19" s="1"/>
      <c r="S19" s="1"/>
      <c r="T19" s="1"/>
      <c r="U19" s="1"/>
      <c r="V19" s="1"/>
      <c r="W19" s="1"/>
      <c r="X19" s="1"/>
      <c r="Y19" s="1"/>
      <c r="Z19" s="1"/>
    </row>
    <row r="20" spans="1:26" ht="15" customHeight="1" x14ac:dyDescent="0.25">
      <c r="A20" s="1"/>
      <c r="B20" s="21" t="s">
        <v>23</v>
      </c>
      <c r="C20" s="130"/>
      <c r="D20" s="4">
        <v>311885.03654</v>
      </c>
      <c r="E20" s="4">
        <v>314160.55608000007</v>
      </c>
      <c r="F20" s="4">
        <v>315170.77025999996</v>
      </c>
      <c r="G20" s="4">
        <v>315509.50111999997</v>
      </c>
      <c r="H20" s="4">
        <v>311843.51292999997</v>
      </c>
      <c r="I20" s="1"/>
      <c r="J20" s="1"/>
      <c r="K20" s="1"/>
      <c r="L20" s="1"/>
      <c r="M20" s="1"/>
      <c r="N20" s="1"/>
      <c r="O20" s="1"/>
      <c r="P20" s="1"/>
      <c r="Q20" s="1"/>
      <c r="R20" s="1"/>
      <c r="S20" s="1"/>
      <c r="T20" s="1"/>
      <c r="U20" s="1"/>
      <c r="V20" s="1"/>
      <c r="W20" s="1"/>
      <c r="X20" s="1"/>
      <c r="Y20" s="1"/>
      <c r="Z20" s="1"/>
    </row>
    <row r="21" spans="1:26" ht="15" customHeight="1" x14ac:dyDescent="0.25">
      <c r="A21" s="1"/>
      <c r="B21" s="21" t="s">
        <v>24</v>
      </c>
      <c r="C21" s="130"/>
      <c r="D21" s="4">
        <v>186829.67666000003</v>
      </c>
      <c r="E21" s="4">
        <v>185086.80624000001</v>
      </c>
      <c r="F21" s="4">
        <v>185071.19772</v>
      </c>
      <c r="G21" s="4">
        <v>185270.13032000003</v>
      </c>
      <c r="H21" s="4">
        <v>187477.33908000001</v>
      </c>
      <c r="I21" s="1"/>
      <c r="J21" s="1"/>
      <c r="K21" s="1"/>
      <c r="L21" s="1"/>
      <c r="M21" s="1"/>
      <c r="N21" s="1"/>
      <c r="O21" s="1"/>
      <c r="P21" s="1"/>
      <c r="Q21" s="1"/>
      <c r="R21" s="1"/>
      <c r="S21" s="1"/>
      <c r="T21" s="1"/>
      <c r="U21" s="1"/>
      <c r="V21" s="1"/>
      <c r="W21" s="1"/>
      <c r="X21" s="1"/>
      <c r="Y21" s="1"/>
      <c r="Z21" s="1"/>
    </row>
    <row r="22" spans="1:26" ht="15" customHeight="1" x14ac:dyDescent="0.25">
      <c r="A22" s="1"/>
      <c r="B22" s="23" t="s">
        <v>25</v>
      </c>
      <c r="C22" s="130"/>
      <c r="D22" s="4">
        <v>25312.417239999999</v>
      </c>
      <c r="E22" s="4">
        <v>25571.216640000002</v>
      </c>
      <c r="F22" s="4">
        <v>25653.44544</v>
      </c>
      <c r="G22" s="4">
        <v>25680.997760000002</v>
      </c>
      <c r="H22" s="4">
        <v>25677.573789999999</v>
      </c>
      <c r="I22" s="1"/>
      <c r="J22" s="1"/>
      <c r="K22" s="1"/>
      <c r="L22" s="1"/>
      <c r="M22" s="1"/>
      <c r="N22" s="1"/>
      <c r="O22" s="1"/>
      <c r="P22" s="1"/>
      <c r="Q22" s="1"/>
      <c r="R22" s="1"/>
      <c r="S22" s="1"/>
      <c r="T22" s="1"/>
      <c r="U22" s="1"/>
      <c r="V22" s="1"/>
      <c r="W22" s="1"/>
      <c r="X22" s="1"/>
      <c r="Y22" s="1"/>
      <c r="Z22" s="1"/>
    </row>
    <row r="23" spans="1:26" ht="15" customHeight="1" x14ac:dyDescent="0.25">
      <c r="A23" s="1"/>
      <c r="B23" s="24" t="s">
        <v>26</v>
      </c>
      <c r="C23" s="130"/>
      <c r="D23" s="4">
        <v>60267.633470000001</v>
      </c>
      <c r="E23" s="4">
        <v>60883.809840000009</v>
      </c>
      <c r="F23" s="4">
        <v>61079.602919999998</v>
      </c>
      <c r="G23" s="4">
        <v>61145.24944</v>
      </c>
      <c r="H23" s="4">
        <v>61873.727489999997</v>
      </c>
      <c r="I23" s="1"/>
      <c r="J23" s="1"/>
      <c r="K23" s="1"/>
      <c r="L23" s="1"/>
      <c r="M23" s="1"/>
      <c r="N23" s="1"/>
      <c r="O23" s="1"/>
      <c r="P23" s="1"/>
      <c r="Q23" s="1"/>
      <c r="R23" s="1"/>
      <c r="S23" s="1"/>
      <c r="T23" s="1"/>
      <c r="U23" s="1"/>
      <c r="V23" s="1"/>
      <c r="W23" s="1"/>
      <c r="X23" s="1"/>
      <c r="Y23" s="1"/>
      <c r="Z23" s="1"/>
    </row>
    <row r="24" spans="1:26" ht="15" customHeight="1" x14ac:dyDescent="0.25">
      <c r="A24" s="1"/>
      <c r="B24" s="24" t="s">
        <v>27</v>
      </c>
      <c r="C24" s="130"/>
      <c r="D24" s="4">
        <v>3254437.67</v>
      </c>
      <c r="E24" s="4">
        <v>3287712.9600000004</v>
      </c>
      <c r="F24" s="4">
        <v>3298282.68</v>
      </c>
      <c r="G24" s="4">
        <v>3301843.8200000003</v>
      </c>
      <c r="H24" s="4">
        <v>3217445.86</v>
      </c>
      <c r="I24" s="1"/>
      <c r="J24" s="1"/>
      <c r="K24" s="1"/>
      <c r="L24" s="1"/>
      <c r="M24" s="1"/>
      <c r="N24" s="1"/>
      <c r="O24" s="1"/>
      <c r="P24" s="1"/>
      <c r="Q24" s="1"/>
      <c r="R24" s="1"/>
      <c r="S24" s="1"/>
      <c r="T24" s="1"/>
      <c r="U24" s="1"/>
      <c r="V24" s="1"/>
      <c r="W24" s="1"/>
      <c r="X24" s="1"/>
      <c r="Y24" s="1"/>
      <c r="Z24" s="1"/>
    </row>
    <row r="25" spans="1:26" ht="15" customHeight="1" x14ac:dyDescent="0.25">
      <c r="A25" s="1"/>
      <c r="B25" s="24" t="s">
        <v>28</v>
      </c>
      <c r="C25" s="130"/>
      <c r="D25" s="4">
        <v>3103773.64</v>
      </c>
      <c r="E25" s="4">
        <v>3713902.8000000003</v>
      </c>
      <c r="F25" s="4">
        <v>3725845.92</v>
      </c>
      <c r="G25" s="4">
        <v>3729880.88</v>
      </c>
      <c r="H25" s="4">
        <v>3774306.31</v>
      </c>
      <c r="I25" s="1"/>
      <c r="J25" s="1"/>
      <c r="K25" s="1"/>
      <c r="L25" s="1"/>
      <c r="M25" s="1"/>
      <c r="N25" s="1"/>
      <c r="O25" s="1"/>
      <c r="P25" s="1"/>
      <c r="Q25" s="1"/>
      <c r="R25" s="1"/>
      <c r="S25" s="1"/>
      <c r="T25" s="1"/>
      <c r="U25" s="1"/>
      <c r="V25" s="1"/>
      <c r="W25" s="1"/>
      <c r="X25" s="1"/>
      <c r="Y25" s="1"/>
      <c r="Z25" s="1"/>
    </row>
    <row r="26" spans="1:26" ht="22.5" customHeight="1" x14ac:dyDescent="0.25">
      <c r="A26" s="1"/>
      <c r="B26" s="25" t="s">
        <v>36</v>
      </c>
      <c r="C26" s="126"/>
      <c r="D26" s="4">
        <v>252521.38725</v>
      </c>
      <c r="E26" s="4">
        <v>257538.55776000003</v>
      </c>
      <c r="F26" s="4">
        <v>258672.13973999998</v>
      </c>
      <c r="G26" s="4">
        <v>258950.11912000002</v>
      </c>
      <c r="H26" s="4">
        <v>259869.60158999998</v>
      </c>
      <c r="I26" s="1"/>
      <c r="J26" s="1"/>
      <c r="K26" s="1"/>
      <c r="L26" s="1"/>
      <c r="M26" s="1"/>
      <c r="N26" s="1"/>
      <c r="O26" s="1"/>
      <c r="P26" s="1"/>
      <c r="Q26" s="1"/>
      <c r="R26" s="1"/>
      <c r="S26" s="1"/>
      <c r="T26" s="1"/>
      <c r="U26" s="1"/>
      <c r="V26" s="1"/>
      <c r="W26" s="1"/>
      <c r="X26" s="1"/>
      <c r="Y26" s="1"/>
      <c r="Z26" s="1"/>
    </row>
    <row r="27" spans="1:26" ht="24.75" customHeight="1" x14ac:dyDescent="0.25">
      <c r="A27" s="1"/>
      <c r="B27" s="26" t="s">
        <v>56</v>
      </c>
      <c r="C27" s="27" t="s">
        <v>37</v>
      </c>
      <c r="D27" s="4">
        <v>20460.846229999999</v>
      </c>
      <c r="E27" s="4">
        <v>20852.720400000002</v>
      </c>
      <c r="F27" s="4">
        <v>20950.293419999998</v>
      </c>
      <c r="G27" s="4">
        <v>20942.250560000004</v>
      </c>
      <c r="H27" s="4">
        <v>21037.070039999999</v>
      </c>
      <c r="I27" s="1"/>
      <c r="J27" s="1"/>
      <c r="K27" s="1"/>
      <c r="L27" s="1"/>
      <c r="M27" s="1"/>
      <c r="N27" s="1"/>
      <c r="O27" s="1"/>
      <c r="P27" s="1"/>
      <c r="Q27" s="1"/>
      <c r="R27" s="1"/>
      <c r="S27" s="1"/>
      <c r="T27" s="1"/>
      <c r="U27" s="1"/>
      <c r="V27" s="1"/>
      <c r="W27" s="1"/>
      <c r="X27" s="1"/>
      <c r="Y27" s="1"/>
      <c r="Z27" s="1"/>
    </row>
    <row r="28" spans="1:26" ht="15.75" customHeight="1" x14ac:dyDescent="0.25">
      <c r="A28" s="1"/>
      <c r="B28" s="13" t="s">
        <v>32</v>
      </c>
      <c r="C28" s="13"/>
      <c r="D28" s="28"/>
      <c r="E28" s="15"/>
      <c r="F28" s="15"/>
      <c r="G28" s="15"/>
      <c r="H28" s="15"/>
      <c r="I28" s="1"/>
      <c r="J28" s="1"/>
      <c r="K28" s="1"/>
      <c r="L28" s="1"/>
      <c r="M28" s="1"/>
      <c r="N28" s="1"/>
      <c r="O28" s="1"/>
      <c r="P28" s="1"/>
      <c r="Q28" s="1"/>
      <c r="R28" s="1"/>
      <c r="S28" s="1"/>
      <c r="T28" s="1"/>
      <c r="U28" s="1"/>
      <c r="V28" s="1"/>
      <c r="W28" s="1"/>
      <c r="X28" s="1"/>
      <c r="Y28" s="1"/>
      <c r="Z28" s="1"/>
    </row>
    <row r="29" spans="1:26" ht="15.75" customHeight="1" x14ac:dyDescent="0.25">
      <c r="A29" s="1"/>
      <c r="B29" s="16" t="s">
        <v>33</v>
      </c>
      <c r="C29" s="16"/>
      <c r="D29" s="17"/>
      <c r="E29" s="17"/>
      <c r="F29" s="17"/>
      <c r="G29" s="17"/>
      <c r="H29" s="17"/>
      <c r="I29" s="1"/>
      <c r="J29" s="1"/>
      <c r="K29" s="1"/>
      <c r="L29" s="1"/>
      <c r="M29" s="1"/>
      <c r="N29" s="1"/>
      <c r="O29" s="1"/>
      <c r="P29" s="1"/>
      <c r="Q29" s="1"/>
      <c r="R29" s="1"/>
      <c r="S29" s="1"/>
      <c r="T29" s="1"/>
      <c r="U29" s="1"/>
      <c r="V29" s="1"/>
      <c r="W29" s="1"/>
      <c r="X29" s="1"/>
      <c r="Y29" s="1"/>
      <c r="Z29" s="1"/>
    </row>
    <row r="30" spans="1:26" ht="15.75" customHeight="1" x14ac:dyDescent="0.25">
      <c r="A30" s="1"/>
      <c r="B30" s="17" t="s">
        <v>34</v>
      </c>
      <c r="C30" s="17"/>
      <c r="D30" s="17"/>
      <c r="E30" s="18"/>
      <c r="F30" s="19"/>
      <c r="G30" s="19"/>
      <c r="H30" s="19"/>
      <c r="I30" s="1"/>
      <c r="J30" s="1"/>
      <c r="K30" s="1"/>
      <c r="L30" s="1"/>
      <c r="M30" s="1"/>
      <c r="N30" s="1"/>
      <c r="O30" s="1"/>
      <c r="P30" s="1"/>
      <c r="Q30" s="1"/>
      <c r="R30" s="1"/>
      <c r="S30" s="1"/>
      <c r="T30" s="1"/>
      <c r="U30" s="1"/>
      <c r="V30" s="1"/>
      <c r="W30" s="1"/>
      <c r="X30" s="1"/>
      <c r="Y30" s="1"/>
      <c r="Z30" s="1"/>
    </row>
    <row r="31" spans="1:26" ht="15.75" customHeight="1" x14ac:dyDescent="0.25">
      <c r="A31" s="1"/>
      <c r="B31" s="17"/>
      <c r="C31" s="17"/>
      <c r="D31" s="17"/>
      <c r="E31" s="19"/>
      <c r="F31" s="17"/>
      <c r="G31" s="17"/>
      <c r="H31" s="17"/>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5">
    <mergeCell ref="C11:C26"/>
    <mergeCell ref="B2:B3"/>
    <mergeCell ref="C2:C3"/>
    <mergeCell ref="D3:H3"/>
    <mergeCell ref="C4:C8"/>
  </mergeCells>
  <pageMargins left="0.25" right="0.25" top="0"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962"/>
  <sheetViews>
    <sheetView zoomScaleNormal="100" workbookViewId="0">
      <selection activeCell="I19" sqref="I19"/>
    </sheetView>
  </sheetViews>
  <sheetFormatPr defaultColWidth="14.42578125" defaultRowHeight="15" customHeight="1" x14ac:dyDescent="0.25"/>
  <cols>
    <col min="1" max="1" width="4.28515625" style="77" customWidth="1"/>
    <col min="2" max="2" width="32.5703125" style="77" customWidth="1"/>
    <col min="3" max="3" width="18" style="77" customWidth="1"/>
    <col min="4" max="4" width="18.7109375" style="77" customWidth="1"/>
    <col min="5" max="5" width="17.42578125" style="77" customWidth="1"/>
    <col min="6" max="6" width="37.42578125" style="77" customWidth="1"/>
    <col min="7" max="7" width="1" style="77" customWidth="1"/>
    <col min="8" max="8" width="12.5703125" style="77" customWidth="1"/>
    <col min="9" max="24" width="9.140625" style="77" customWidth="1"/>
    <col min="25" max="25" width="8.7109375" style="77" customWidth="1"/>
    <col min="26" max="16384" width="14.42578125" style="77"/>
  </cols>
  <sheetData>
    <row r="1" spans="2:25" x14ac:dyDescent="0.25">
      <c r="B1" s="143" t="s">
        <v>38</v>
      </c>
      <c r="C1" s="124"/>
      <c r="D1" s="124"/>
      <c r="E1" s="124"/>
      <c r="F1" s="124"/>
      <c r="G1" s="29"/>
      <c r="H1" s="29"/>
      <c r="I1" s="29"/>
      <c r="J1" s="29"/>
      <c r="K1" s="29"/>
      <c r="L1" s="29"/>
      <c r="M1" s="29"/>
      <c r="N1" s="29"/>
      <c r="O1" s="29"/>
      <c r="P1" s="29"/>
      <c r="Q1" s="29"/>
      <c r="R1" s="29"/>
      <c r="S1" s="29"/>
      <c r="T1" s="29"/>
      <c r="U1" s="29"/>
      <c r="V1" s="29"/>
      <c r="W1" s="29"/>
      <c r="X1" s="29"/>
      <c r="Y1" s="29"/>
    </row>
    <row r="2" spans="2:25" x14ac:dyDescent="0.25">
      <c r="B2" s="144" t="s">
        <v>64</v>
      </c>
      <c r="C2" s="145"/>
      <c r="D2" s="145"/>
      <c r="E2" s="145"/>
      <c r="F2" s="146"/>
      <c r="G2" s="29"/>
      <c r="H2" s="29"/>
      <c r="I2" s="29"/>
      <c r="J2" s="29"/>
      <c r="K2" s="29"/>
      <c r="L2" s="29"/>
      <c r="M2" s="29"/>
      <c r="N2" s="29"/>
      <c r="O2" s="29"/>
      <c r="P2" s="29"/>
      <c r="Q2" s="29"/>
      <c r="R2" s="29"/>
      <c r="S2" s="29"/>
      <c r="T2" s="29"/>
      <c r="U2" s="29"/>
      <c r="V2" s="29"/>
      <c r="W2" s="29"/>
      <c r="X2" s="29"/>
      <c r="Y2" s="29"/>
    </row>
    <row r="3" spans="2:25" ht="15.75" thickBot="1" x14ac:dyDescent="0.3">
      <c r="B3" s="30"/>
      <c r="C3" s="31"/>
      <c r="D3" s="31"/>
      <c r="E3" s="31"/>
      <c r="F3" s="31"/>
      <c r="G3" s="29"/>
      <c r="H3" s="29"/>
      <c r="I3" s="29"/>
      <c r="J3" s="29"/>
      <c r="K3" s="29"/>
      <c r="L3" s="29"/>
      <c r="M3" s="29"/>
      <c r="N3" s="29"/>
      <c r="O3" s="29"/>
      <c r="P3" s="29"/>
      <c r="Q3" s="29"/>
      <c r="R3" s="29"/>
      <c r="S3" s="32"/>
      <c r="T3" s="32"/>
      <c r="U3" s="32"/>
      <c r="V3" s="32"/>
      <c r="W3" s="32"/>
      <c r="X3" s="29"/>
      <c r="Y3" s="29"/>
    </row>
    <row r="4" spans="2:25" ht="20.25" customHeight="1" thickBot="1" x14ac:dyDescent="0.3">
      <c r="B4" s="33" t="s">
        <v>39</v>
      </c>
      <c r="C4" s="33" t="s">
        <v>40</v>
      </c>
      <c r="D4" s="33"/>
      <c r="E4" s="33" t="s">
        <v>41</v>
      </c>
      <c r="F4" s="34" t="s">
        <v>42</v>
      </c>
      <c r="G4" s="29"/>
      <c r="H4" s="29"/>
      <c r="I4" s="29"/>
      <c r="J4" s="29"/>
      <c r="K4" s="29"/>
      <c r="L4" s="29"/>
      <c r="M4" s="29"/>
      <c r="N4" s="29"/>
      <c r="O4" s="29"/>
      <c r="P4" s="29"/>
      <c r="Q4" s="29"/>
      <c r="R4" s="29"/>
      <c r="S4" s="29"/>
      <c r="T4" s="29"/>
      <c r="U4" s="29"/>
      <c r="V4" s="29"/>
      <c r="W4" s="29"/>
      <c r="X4" s="29"/>
      <c r="Y4" s="29"/>
    </row>
    <row r="5" spans="2:25" x14ac:dyDescent="0.25">
      <c r="B5" s="78" t="s">
        <v>43</v>
      </c>
      <c r="C5" s="35">
        <f>D5/31.1034768*D29</f>
        <v>371.1742669231113</v>
      </c>
      <c r="D5" s="56">
        <v>2571.8000000000002</v>
      </c>
      <c r="E5" s="36">
        <f>D5/31.1034768</f>
        <v>82.685290025197446</v>
      </c>
      <c r="F5" s="110" t="s">
        <v>44</v>
      </c>
      <c r="G5" s="29"/>
      <c r="H5" s="29"/>
      <c r="I5" s="29"/>
      <c r="J5" s="29"/>
      <c r="K5" s="29"/>
      <c r="L5" s="29"/>
      <c r="M5" s="29"/>
      <c r="N5" s="29"/>
      <c r="O5" s="29"/>
      <c r="P5" s="29"/>
      <c r="Q5" s="32"/>
      <c r="R5" s="32"/>
      <c r="S5" s="32"/>
      <c r="T5" s="32"/>
      <c r="U5" s="32"/>
      <c r="V5" s="29"/>
      <c r="W5" s="32"/>
      <c r="X5" s="32"/>
      <c r="Y5" s="29"/>
    </row>
    <row r="6" spans="2:25" x14ac:dyDescent="0.25">
      <c r="B6" s="79" t="s">
        <v>5</v>
      </c>
      <c r="C6" s="37">
        <f>E6*D29</f>
        <v>130854.34999999999</v>
      </c>
      <c r="D6" s="58">
        <v>29150</v>
      </c>
      <c r="E6" s="38">
        <f t="shared" ref="E6:E11" si="0">D6</f>
        <v>29150</v>
      </c>
      <c r="F6" s="71" t="s">
        <v>45</v>
      </c>
      <c r="G6" s="29"/>
      <c r="H6" s="29"/>
      <c r="I6" s="29"/>
      <c r="J6" s="29"/>
      <c r="K6" s="29"/>
      <c r="L6" s="29"/>
      <c r="M6" s="29"/>
      <c r="N6" s="29"/>
      <c r="O6" s="29"/>
      <c r="P6" s="32"/>
      <c r="Q6" s="32"/>
      <c r="R6" s="32"/>
      <c r="S6" s="32"/>
      <c r="T6" s="32"/>
      <c r="U6" s="29"/>
      <c r="V6" s="32"/>
      <c r="W6" s="32"/>
      <c r="X6" s="29"/>
      <c r="Y6" s="29"/>
    </row>
    <row r="7" spans="2:25" x14ac:dyDescent="0.25">
      <c r="B7" s="79" t="s">
        <v>6</v>
      </c>
      <c r="C7" s="37">
        <f>E7*D29</f>
        <v>11853.2045</v>
      </c>
      <c r="D7" s="58">
        <v>2640.5</v>
      </c>
      <c r="E7" s="38">
        <f t="shared" si="0"/>
        <v>2640.5</v>
      </c>
      <c r="F7" s="71" t="s">
        <v>45</v>
      </c>
      <c r="G7" s="29"/>
      <c r="H7" s="29"/>
      <c r="I7" s="29"/>
      <c r="J7" s="29"/>
      <c r="K7" s="29"/>
      <c r="L7" s="29"/>
      <c r="M7" s="29"/>
      <c r="N7" s="32"/>
      <c r="O7" s="32"/>
      <c r="P7" s="32"/>
      <c r="Q7" s="32"/>
      <c r="R7" s="32"/>
      <c r="S7" s="29"/>
      <c r="T7" s="32"/>
      <c r="U7" s="32"/>
      <c r="V7" s="29"/>
      <c r="W7" s="32"/>
      <c r="X7" s="29"/>
      <c r="Y7" s="29"/>
    </row>
    <row r="8" spans="2:25" x14ac:dyDescent="0.25">
      <c r="B8" s="79" t="s">
        <v>7</v>
      </c>
      <c r="C8" s="37">
        <f>E8*D29</f>
        <v>40625.449999999997</v>
      </c>
      <c r="D8" s="59">
        <v>9050</v>
      </c>
      <c r="E8" s="40">
        <f t="shared" si="0"/>
        <v>9050</v>
      </c>
      <c r="F8" s="39" t="s">
        <v>45</v>
      </c>
      <c r="G8" s="29"/>
      <c r="H8" s="29"/>
      <c r="I8" s="29"/>
      <c r="J8" s="29"/>
      <c r="K8" s="29"/>
      <c r="L8" s="29"/>
      <c r="M8" s="32"/>
      <c r="N8" s="32"/>
      <c r="O8" s="32"/>
      <c r="P8" s="32"/>
      <c r="Q8" s="32"/>
      <c r="R8" s="29"/>
      <c r="S8" s="32"/>
      <c r="T8" s="32"/>
      <c r="U8" s="29"/>
      <c r="V8" s="32"/>
      <c r="W8" s="32"/>
      <c r="X8" s="29"/>
      <c r="Y8" s="29"/>
    </row>
    <row r="9" spans="2:25" x14ac:dyDescent="0.25">
      <c r="B9" s="79" t="s">
        <v>8</v>
      </c>
      <c r="C9" s="37">
        <f>SUM(E9)*D29</f>
        <v>69467.274999999994</v>
      </c>
      <c r="D9" s="59">
        <v>15475</v>
      </c>
      <c r="E9" s="40">
        <f t="shared" si="0"/>
        <v>15475</v>
      </c>
      <c r="F9" s="39" t="s">
        <v>45</v>
      </c>
      <c r="G9" s="29"/>
      <c r="H9" s="29"/>
      <c r="I9" s="29"/>
      <c r="J9" s="29"/>
      <c r="K9" s="29"/>
      <c r="L9" s="32"/>
      <c r="M9" s="32"/>
      <c r="N9" s="32"/>
      <c r="O9" s="32"/>
      <c r="P9" s="32"/>
      <c r="Q9" s="29"/>
      <c r="R9" s="32"/>
      <c r="S9" s="32"/>
      <c r="T9" s="29"/>
      <c r="U9" s="32"/>
      <c r="V9" s="32"/>
      <c r="W9" s="32"/>
      <c r="X9" s="29"/>
      <c r="Y9" s="29"/>
    </row>
    <row r="10" spans="2:25" x14ac:dyDescent="0.25">
      <c r="B10" s="80" t="s">
        <v>46</v>
      </c>
      <c r="C10" s="37">
        <f>SUM(E10)*D29</f>
        <v>547.65800000000002</v>
      </c>
      <c r="D10" s="56">
        <v>122</v>
      </c>
      <c r="E10" s="40">
        <f t="shared" si="0"/>
        <v>122</v>
      </c>
      <c r="F10" s="71" t="s">
        <v>47</v>
      </c>
      <c r="G10" s="29"/>
      <c r="H10" s="29"/>
      <c r="I10" s="29"/>
      <c r="J10" s="29"/>
      <c r="K10" s="29"/>
      <c r="L10" s="29"/>
      <c r="M10" s="29"/>
      <c r="N10" s="29"/>
      <c r="O10" s="29"/>
      <c r="P10" s="29"/>
      <c r="Q10" s="29"/>
      <c r="R10" s="29"/>
      <c r="S10" s="29"/>
      <c r="T10" s="29"/>
      <c r="U10" s="29"/>
      <c r="V10" s="29"/>
      <c r="W10" s="29"/>
      <c r="X10" s="29"/>
      <c r="Y10" s="29"/>
    </row>
    <row r="11" spans="2:25" x14ac:dyDescent="0.25">
      <c r="B11" s="79" t="s">
        <v>11</v>
      </c>
      <c r="C11" s="37">
        <f>E11*D29</f>
        <v>456.21706999999998</v>
      </c>
      <c r="D11" s="59">
        <v>101.63</v>
      </c>
      <c r="E11" s="40">
        <f t="shared" si="0"/>
        <v>101.63</v>
      </c>
      <c r="F11" s="71" t="s">
        <v>48</v>
      </c>
      <c r="G11" s="29"/>
      <c r="H11" s="29"/>
      <c r="I11" s="29"/>
      <c r="J11" s="29"/>
      <c r="K11" s="29"/>
      <c r="L11" s="29"/>
      <c r="M11" s="29"/>
      <c r="N11" s="32"/>
      <c r="O11" s="32"/>
      <c r="P11" s="32"/>
      <c r="Q11" s="32"/>
      <c r="R11" s="32"/>
      <c r="S11" s="29"/>
      <c r="T11" s="32"/>
      <c r="U11" s="32"/>
      <c r="V11" s="29"/>
      <c r="W11" s="32"/>
      <c r="X11" s="29"/>
      <c r="Y11" s="29"/>
    </row>
    <row r="12" spans="2:25" x14ac:dyDescent="0.25">
      <c r="B12" s="80" t="s">
        <v>13</v>
      </c>
      <c r="C12" s="37">
        <f>E12*D29</f>
        <v>2474.9652599999999</v>
      </c>
      <c r="D12" s="76">
        <v>551.34</v>
      </c>
      <c r="E12" s="40">
        <f t="shared" ref="E12:E16" si="1">D12</f>
        <v>551.34</v>
      </c>
      <c r="F12" s="39" t="s">
        <v>49</v>
      </c>
      <c r="G12" s="32"/>
      <c r="H12" s="32"/>
      <c r="I12" s="29"/>
      <c r="J12" s="29"/>
      <c r="K12" s="29"/>
      <c r="L12" s="29"/>
      <c r="M12" s="29"/>
      <c r="N12" s="32"/>
      <c r="O12" s="32"/>
      <c r="P12" s="32"/>
      <c r="Q12" s="32"/>
      <c r="R12" s="32"/>
      <c r="S12" s="29"/>
      <c r="T12" s="32"/>
      <c r="U12" s="32"/>
      <c r="V12" s="29"/>
      <c r="W12" s="32"/>
      <c r="X12" s="29"/>
      <c r="Y12" s="29"/>
    </row>
    <row r="13" spans="2:25" x14ac:dyDescent="0.25">
      <c r="B13" s="80" t="s">
        <v>15</v>
      </c>
      <c r="C13" s="37">
        <f>E13*D29</f>
        <v>4454.9284899999993</v>
      </c>
      <c r="D13" s="75">
        <v>992.41</v>
      </c>
      <c r="E13" s="40">
        <f t="shared" si="1"/>
        <v>992.41</v>
      </c>
      <c r="F13" s="39" t="s">
        <v>49</v>
      </c>
      <c r="G13" s="32"/>
      <c r="H13" s="32"/>
      <c r="I13" s="85"/>
      <c r="J13" s="85"/>
      <c r="K13" s="85"/>
      <c r="L13" s="85"/>
      <c r="M13" s="85"/>
      <c r="N13" s="85"/>
      <c r="O13" s="85"/>
      <c r="P13" s="85"/>
      <c r="Q13" s="85"/>
      <c r="R13" s="85"/>
      <c r="S13" s="85"/>
      <c r="T13" s="85"/>
      <c r="U13" s="85"/>
      <c r="V13" s="85"/>
      <c r="W13" s="85"/>
      <c r="X13" s="85"/>
      <c r="Y13" s="29"/>
    </row>
    <row r="14" spans="2:25" x14ac:dyDescent="0.25">
      <c r="B14" s="80" t="s">
        <v>16</v>
      </c>
      <c r="C14" s="37">
        <f>E14*D29</f>
        <v>266056.96984999999</v>
      </c>
      <c r="D14" s="74">
        <v>59268.65</v>
      </c>
      <c r="E14" s="40">
        <f t="shared" si="1"/>
        <v>59268.65</v>
      </c>
      <c r="F14" s="39" t="s">
        <v>49</v>
      </c>
      <c r="G14" s="32"/>
      <c r="H14" s="32"/>
      <c r="I14" s="29"/>
      <c r="J14" s="29"/>
      <c r="K14" s="29"/>
      <c r="L14" s="29"/>
      <c r="M14" s="29"/>
      <c r="N14" s="32"/>
      <c r="O14" s="32"/>
      <c r="P14" s="32"/>
      <c r="Q14" s="32"/>
      <c r="R14" s="32"/>
      <c r="S14" s="29"/>
      <c r="T14" s="32"/>
      <c r="U14" s="32"/>
      <c r="V14" s="29"/>
      <c r="W14" s="32"/>
      <c r="X14" s="29"/>
      <c r="Y14" s="29"/>
    </row>
    <row r="15" spans="2:25" x14ac:dyDescent="0.25">
      <c r="B15" s="80" t="s">
        <v>17</v>
      </c>
      <c r="C15" s="37">
        <f>E15*D29</f>
        <v>266056.96984999999</v>
      </c>
      <c r="D15" s="59">
        <v>59268.65</v>
      </c>
      <c r="E15" s="40">
        <f t="shared" si="1"/>
        <v>59268.65</v>
      </c>
      <c r="F15" s="39" t="s">
        <v>49</v>
      </c>
      <c r="G15" s="32"/>
      <c r="H15" s="32"/>
      <c r="I15" s="29"/>
      <c r="J15" s="29"/>
      <c r="K15" s="29"/>
      <c r="L15" s="29"/>
      <c r="M15" s="29"/>
      <c r="N15" s="29"/>
      <c r="O15" s="29"/>
      <c r="P15" s="29"/>
      <c r="Q15" s="29"/>
      <c r="R15" s="29"/>
      <c r="S15" s="29"/>
      <c r="T15" s="29"/>
      <c r="U15" s="29"/>
      <c r="V15" s="29"/>
      <c r="W15" s="29"/>
      <c r="X15" s="29"/>
      <c r="Y15" s="29"/>
    </row>
    <row r="16" spans="2:25" x14ac:dyDescent="0.25">
      <c r="B16" s="80" t="s">
        <v>18</v>
      </c>
      <c r="C16" s="37">
        <f>E16*D29</f>
        <v>9281.0523900000007</v>
      </c>
      <c r="D16" s="59">
        <v>2067.5100000000002</v>
      </c>
      <c r="E16" s="40">
        <f t="shared" si="1"/>
        <v>2067.5100000000002</v>
      </c>
      <c r="F16" s="39" t="s">
        <v>49</v>
      </c>
      <c r="G16" s="32"/>
      <c r="H16" s="32"/>
      <c r="I16" s="29"/>
      <c r="J16" s="29"/>
      <c r="K16" s="29"/>
      <c r="L16" s="29"/>
      <c r="M16" s="29"/>
      <c r="N16" s="32"/>
      <c r="O16" s="32"/>
      <c r="P16" s="32"/>
      <c r="Q16" s="32"/>
      <c r="R16" s="32"/>
      <c r="S16" s="29"/>
      <c r="T16" s="32"/>
      <c r="U16" s="32"/>
      <c r="V16" s="29"/>
      <c r="W16" s="32"/>
      <c r="X16" s="29"/>
      <c r="Y16" s="29"/>
    </row>
    <row r="17" spans="2:25" x14ac:dyDescent="0.25">
      <c r="B17" s="81" t="s">
        <v>19</v>
      </c>
      <c r="C17" s="41">
        <f>SUM(E17)*D29</f>
        <v>120664.31999999999</v>
      </c>
      <c r="D17" s="60">
        <v>26.88</v>
      </c>
      <c r="E17" s="42">
        <f>SUM(D17*1000)</f>
        <v>26880</v>
      </c>
      <c r="F17" s="43" t="s">
        <v>49</v>
      </c>
      <c r="G17" s="29"/>
      <c r="H17" s="29"/>
      <c r="I17" s="29"/>
      <c r="J17" s="29"/>
      <c r="K17" s="29"/>
      <c r="L17" s="29"/>
      <c r="M17" s="29"/>
      <c r="N17" s="32"/>
      <c r="O17" s="32"/>
      <c r="P17" s="32"/>
      <c r="Q17" s="32"/>
      <c r="R17" s="32"/>
      <c r="S17" s="29"/>
      <c r="T17" s="32"/>
      <c r="U17" s="32"/>
      <c r="V17" s="29"/>
      <c r="W17" s="32"/>
      <c r="X17" s="29"/>
      <c r="Y17" s="29"/>
    </row>
    <row r="18" spans="2:25" x14ac:dyDescent="0.25">
      <c r="B18" s="79" t="s">
        <v>20</v>
      </c>
      <c r="C18" s="44">
        <f>E18*D29</f>
        <v>105804.06907</v>
      </c>
      <c r="D18" s="61">
        <v>23569.63</v>
      </c>
      <c r="E18" s="45">
        <f>D18</f>
        <v>23569.63</v>
      </c>
      <c r="F18" s="46" t="s">
        <v>49</v>
      </c>
      <c r="G18" s="32"/>
      <c r="H18" s="32"/>
      <c r="I18" s="29"/>
      <c r="J18" s="29"/>
      <c r="K18" s="29"/>
      <c r="L18" s="29"/>
      <c r="M18" s="29"/>
      <c r="N18" s="32"/>
      <c r="O18" s="32"/>
      <c r="P18" s="32"/>
      <c r="Q18" s="32"/>
      <c r="R18" s="32"/>
      <c r="S18" s="29"/>
      <c r="T18" s="32"/>
      <c r="U18" s="32"/>
      <c r="V18" s="29"/>
      <c r="W18" s="32"/>
      <c r="X18" s="29"/>
      <c r="Y18" s="29"/>
    </row>
    <row r="19" spans="2:25" ht="15.75" customHeight="1" x14ac:dyDescent="0.25">
      <c r="B19" s="81" t="s">
        <v>21</v>
      </c>
      <c r="C19" s="41">
        <f>SUM(E19)*D29</f>
        <v>3607225.73</v>
      </c>
      <c r="D19" s="62">
        <v>803.57</v>
      </c>
      <c r="E19" s="42">
        <f t="shared" ref="E19:E20" si="2">SUM(D19*1000)</f>
        <v>803570</v>
      </c>
      <c r="F19" s="43" t="s">
        <v>49</v>
      </c>
      <c r="G19" s="32"/>
      <c r="H19" s="32"/>
      <c r="I19" s="29"/>
      <c r="J19" s="29"/>
      <c r="K19" s="29"/>
      <c r="L19" s="29"/>
      <c r="M19" s="29"/>
      <c r="N19" s="32"/>
      <c r="O19" s="32"/>
      <c r="P19" s="32"/>
      <c r="Q19" s="32"/>
      <c r="R19" s="32"/>
      <c r="S19" s="29"/>
      <c r="T19" s="32"/>
      <c r="U19" s="32"/>
      <c r="V19" s="29"/>
      <c r="W19" s="32"/>
      <c r="X19" s="29"/>
      <c r="Y19" s="29"/>
    </row>
    <row r="20" spans="2:25" ht="15.75" customHeight="1" x14ac:dyDescent="0.25">
      <c r="B20" s="81" t="s">
        <v>22</v>
      </c>
      <c r="C20" s="41">
        <f>D20*1000*D29</f>
        <v>1054959.8899999999</v>
      </c>
      <c r="D20" s="62">
        <v>235.01</v>
      </c>
      <c r="E20" s="42">
        <f t="shared" si="2"/>
        <v>235010</v>
      </c>
      <c r="F20" s="43" t="s">
        <v>49</v>
      </c>
      <c r="G20" s="29"/>
      <c r="H20" s="29"/>
      <c r="I20" s="29"/>
      <c r="J20" s="29"/>
      <c r="K20" s="29"/>
      <c r="L20" s="29"/>
      <c r="M20" s="29"/>
      <c r="N20" s="32"/>
      <c r="O20" s="32"/>
      <c r="P20" s="32"/>
      <c r="Q20" s="32"/>
      <c r="R20" s="32"/>
      <c r="S20" s="29"/>
      <c r="T20" s="32"/>
      <c r="U20" s="32"/>
      <c r="V20" s="29"/>
      <c r="W20" s="32"/>
      <c r="X20" s="29"/>
      <c r="Y20" s="29"/>
    </row>
    <row r="21" spans="2:25" ht="15.75" customHeight="1" x14ac:dyDescent="0.25">
      <c r="B21" s="79" t="s">
        <v>23</v>
      </c>
      <c r="C21" s="44">
        <f>E21*D29</f>
        <v>311843.51292999997</v>
      </c>
      <c r="D21" s="63">
        <v>69468.37</v>
      </c>
      <c r="E21" s="47">
        <f t="shared" ref="E21:E24" si="3">D21</f>
        <v>69468.37</v>
      </c>
      <c r="F21" s="46" t="s">
        <v>49</v>
      </c>
      <c r="G21" s="32"/>
      <c r="H21" s="32"/>
      <c r="I21" s="29"/>
      <c r="J21" s="29"/>
      <c r="K21" s="29"/>
      <c r="L21" s="29"/>
      <c r="M21" s="29"/>
      <c r="N21" s="32"/>
      <c r="O21" s="32"/>
      <c r="P21" s="32"/>
      <c r="Q21" s="32"/>
      <c r="R21" s="32"/>
      <c r="S21" s="29"/>
      <c r="T21" s="32"/>
      <c r="U21" s="32"/>
      <c r="V21" s="29"/>
      <c r="W21" s="32"/>
      <c r="X21" s="29"/>
      <c r="Y21" s="29"/>
    </row>
    <row r="22" spans="2:25" ht="15.75" customHeight="1" x14ac:dyDescent="0.25">
      <c r="B22" s="79" t="s">
        <v>24</v>
      </c>
      <c r="C22" s="44">
        <f>E22*D29</f>
        <v>187477.33908000001</v>
      </c>
      <c r="D22" s="61">
        <v>41763.72</v>
      </c>
      <c r="E22" s="45">
        <f t="shared" si="3"/>
        <v>41763.72</v>
      </c>
      <c r="F22" s="46" t="s">
        <v>49</v>
      </c>
      <c r="G22" s="32"/>
      <c r="H22" s="32"/>
      <c r="I22" s="29"/>
      <c r="J22" s="29"/>
      <c r="K22" s="29"/>
      <c r="L22" s="29"/>
      <c r="M22" s="29"/>
      <c r="N22" s="29"/>
      <c r="O22" s="29"/>
      <c r="P22" s="29"/>
      <c r="Q22" s="29"/>
      <c r="R22" s="29"/>
      <c r="S22" s="29"/>
      <c r="T22" s="29"/>
      <c r="U22" s="29"/>
      <c r="V22" s="29"/>
      <c r="W22" s="29"/>
      <c r="X22" s="29"/>
      <c r="Y22" s="29"/>
    </row>
    <row r="23" spans="2:25" x14ac:dyDescent="0.25">
      <c r="B23" s="82" t="s">
        <v>50</v>
      </c>
      <c r="C23" s="48">
        <f>E23*D29</f>
        <v>25677.573789999999</v>
      </c>
      <c r="D23" s="61">
        <v>5720.11</v>
      </c>
      <c r="E23" s="45">
        <f t="shared" si="3"/>
        <v>5720.11</v>
      </c>
      <c r="F23" s="49" t="s">
        <v>49</v>
      </c>
      <c r="G23" s="32"/>
      <c r="H23" s="32"/>
      <c r="I23" s="29"/>
      <c r="J23" s="29"/>
      <c r="K23" s="29"/>
      <c r="L23" s="29"/>
      <c r="M23" s="29"/>
      <c r="N23" s="29"/>
      <c r="O23" s="29"/>
      <c r="P23" s="29"/>
      <c r="Q23" s="29"/>
      <c r="R23" s="29"/>
      <c r="S23" s="29"/>
      <c r="T23" s="29"/>
      <c r="U23" s="29"/>
      <c r="V23" s="29"/>
      <c r="W23" s="29"/>
      <c r="X23" s="29"/>
      <c r="Y23" s="29"/>
    </row>
    <row r="24" spans="2:25" x14ac:dyDescent="0.25">
      <c r="B24" s="79" t="s">
        <v>51</v>
      </c>
      <c r="C24" s="44">
        <f>SUM(D24)*D29</f>
        <v>61873.727489999997</v>
      </c>
      <c r="D24" s="64">
        <v>13783.41</v>
      </c>
      <c r="E24" s="45">
        <f t="shared" si="3"/>
        <v>13783.41</v>
      </c>
      <c r="F24" s="49" t="s">
        <v>49</v>
      </c>
      <c r="G24" s="32"/>
      <c r="H24" s="32"/>
      <c r="I24" s="29"/>
      <c r="J24" s="29"/>
      <c r="K24" s="29"/>
      <c r="L24" s="29"/>
      <c r="M24" s="29"/>
      <c r="N24" s="29"/>
      <c r="O24" s="29"/>
      <c r="P24" s="29"/>
      <c r="Q24" s="29"/>
      <c r="R24" s="29"/>
      <c r="S24" s="29"/>
      <c r="T24" s="29"/>
      <c r="U24" s="29"/>
      <c r="V24" s="29"/>
      <c r="W24" s="29"/>
      <c r="X24" s="29"/>
      <c r="Y24" s="29"/>
    </row>
    <row r="25" spans="2:25" ht="15.75" customHeight="1" x14ac:dyDescent="0.25">
      <c r="B25" s="81" t="s">
        <v>52</v>
      </c>
      <c r="C25" s="41">
        <f>SUM(D25)*1000*D29</f>
        <v>3217445.86</v>
      </c>
      <c r="D25" s="65">
        <v>716.74</v>
      </c>
      <c r="E25" s="42">
        <f t="shared" ref="E25:E26" si="4">SUM(D25*1000)</f>
        <v>716740</v>
      </c>
      <c r="F25" s="50" t="s">
        <v>49</v>
      </c>
      <c r="G25" s="29"/>
      <c r="H25" s="29"/>
      <c r="I25" s="29"/>
      <c r="J25" s="29"/>
      <c r="K25" s="29"/>
      <c r="L25" s="29"/>
      <c r="M25" s="29"/>
      <c r="N25" s="29"/>
      <c r="O25" s="29"/>
      <c r="P25" s="29"/>
      <c r="Q25" s="29"/>
      <c r="R25" s="29"/>
      <c r="S25" s="29"/>
      <c r="T25" s="29"/>
      <c r="U25" s="29"/>
      <c r="V25" s="29"/>
      <c r="W25" s="29"/>
      <c r="X25" s="29"/>
      <c r="Y25" s="29"/>
    </row>
    <row r="26" spans="2:25" x14ac:dyDescent="0.25">
      <c r="B26" s="81" t="s">
        <v>53</v>
      </c>
      <c r="C26" s="41">
        <f>SUM(E26)*D29</f>
        <v>3774306.31</v>
      </c>
      <c r="D26" s="65">
        <v>840.79</v>
      </c>
      <c r="E26" s="42">
        <f t="shared" si="4"/>
        <v>840790</v>
      </c>
      <c r="F26" s="50" t="s">
        <v>49</v>
      </c>
      <c r="G26" s="32"/>
      <c r="H26" s="29"/>
      <c r="I26" s="29"/>
      <c r="J26" s="29"/>
      <c r="K26" s="29"/>
      <c r="L26" s="29"/>
      <c r="M26" s="29"/>
      <c r="N26" s="29"/>
      <c r="O26" s="29"/>
      <c r="P26" s="29"/>
      <c r="Q26" s="29"/>
      <c r="R26" s="29"/>
      <c r="S26" s="29"/>
      <c r="T26" s="29"/>
      <c r="U26" s="29"/>
      <c r="V26" s="29"/>
      <c r="W26" s="29"/>
      <c r="X26" s="29"/>
      <c r="Y26" s="29"/>
    </row>
    <row r="27" spans="2:25" ht="30" x14ac:dyDescent="0.25">
      <c r="B27" s="83" t="s">
        <v>57</v>
      </c>
      <c r="C27" s="44">
        <f>SUM(D27)*D29</f>
        <v>259869.60158999998</v>
      </c>
      <c r="D27" s="66">
        <v>57890.31</v>
      </c>
      <c r="E27" s="51">
        <f t="shared" ref="E27:E28" si="5">D27</f>
        <v>57890.31</v>
      </c>
      <c r="F27" s="49" t="s">
        <v>49</v>
      </c>
      <c r="G27" s="32"/>
      <c r="H27" s="29"/>
      <c r="I27" s="29"/>
      <c r="J27" s="29"/>
      <c r="K27" s="29"/>
      <c r="L27" s="29"/>
      <c r="M27" s="29"/>
      <c r="N27" s="29"/>
      <c r="O27" s="29"/>
      <c r="P27" s="29"/>
      <c r="Q27" s="29"/>
      <c r="R27" s="29"/>
      <c r="S27" s="29"/>
      <c r="T27" s="29"/>
      <c r="U27" s="29"/>
      <c r="V27" s="29"/>
      <c r="W27" s="29"/>
      <c r="X27" s="29"/>
      <c r="Y27" s="29"/>
    </row>
    <row r="28" spans="2:25" ht="24" customHeight="1" thickBot="1" x14ac:dyDescent="0.3">
      <c r="B28" s="84" t="s">
        <v>54</v>
      </c>
      <c r="C28" s="52">
        <f>SUM(E28)*D29</f>
        <v>21037.070039999999</v>
      </c>
      <c r="D28" s="67">
        <v>4686.3599999999997</v>
      </c>
      <c r="E28" s="53">
        <f t="shared" si="5"/>
        <v>4686.3599999999997</v>
      </c>
      <c r="F28" s="54" t="s">
        <v>49</v>
      </c>
      <c r="G28" s="32"/>
      <c r="H28" s="29"/>
      <c r="I28" s="29"/>
      <c r="J28" s="29"/>
      <c r="K28" s="29"/>
      <c r="L28" s="29"/>
      <c r="M28" s="29"/>
      <c r="N28" s="29"/>
      <c r="O28" s="29"/>
      <c r="P28" s="29"/>
      <c r="Q28" s="29"/>
      <c r="R28" s="29"/>
      <c r="S28" s="29"/>
      <c r="T28" s="29"/>
      <c r="U28" s="29"/>
      <c r="V28" s="29"/>
      <c r="W28" s="29"/>
      <c r="X28" s="29"/>
      <c r="Y28" s="29"/>
    </row>
    <row r="29" spans="2:25" ht="15.75" customHeight="1" x14ac:dyDescent="0.3">
      <c r="B29" s="29"/>
      <c r="C29" s="70" t="s">
        <v>65</v>
      </c>
      <c r="D29" s="73">
        <v>4.4889999999999999</v>
      </c>
      <c r="E29" s="29"/>
      <c r="F29" s="29"/>
      <c r="G29" s="29"/>
      <c r="H29" s="29"/>
      <c r="I29" s="29"/>
      <c r="J29" s="29"/>
      <c r="K29" s="29"/>
      <c r="L29" s="29"/>
      <c r="M29" s="29"/>
      <c r="N29" s="29"/>
      <c r="O29" s="29"/>
      <c r="P29" s="29"/>
      <c r="Q29" s="29"/>
      <c r="R29" s="29"/>
      <c r="S29" s="29"/>
      <c r="T29" s="29"/>
      <c r="U29" s="29"/>
      <c r="V29" s="29"/>
      <c r="W29" s="29"/>
      <c r="X29" s="29"/>
      <c r="Y29" s="29"/>
    </row>
    <row r="30" spans="2:25" ht="15.75" customHeight="1" x14ac:dyDescent="0.25">
      <c r="B30" s="29"/>
      <c r="C30" s="29"/>
      <c r="D30" s="29"/>
      <c r="E30" s="29"/>
      <c r="F30" s="29"/>
      <c r="G30" s="29"/>
      <c r="H30" s="29"/>
      <c r="I30" s="29"/>
      <c r="J30" s="29"/>
      <c r="K30" s="29"/>
      <c r="L30" s="29"/>
      <c r="M30" s="29"/>
      <c r="N30" s="29"/>
      <c r="O30" s="29"/>
      <c r="P30" s="29"/>
      <c r="Q30" s="29"/>
      <c r="R30" s="29"/>
      <c r="S30" s="29"/>
      <c r="T30" s="29"/>
      <c r="U30" s="29"/>
      <c r="V30" s="29"/>
      <c r="W30" s="29"/>
      <c r="X30" s="29"/>
      <c r="Y30" s="29"/>
    </row>
    <row r="31" spans="2:25" ht="15.75" customHeight="1" x14ac:dyDescent="0.25">
      <c r="B31" s="55"/>
      <c r="C31" s="29"/>
      <c r="D31" s="29"/>
      <c r="E31" s="29"/>
      <c r="F31" s="29"/>
      <c r="G31" s="29"/>
      <c r="H31" s="29"/>
      <c r="I31" s="29"/>
      <c r="J31" s="29"/>
      <c r="K31" s="29"/>
      <c r="L31" s="29"/>
      <c r="M31" s="29"/>
      <c r="N31" s="29"/>
      <c r="O31" s="29"/>
      <c r="P31" s="29"/>
      <c r="Q31" s="29"/>
      <c r="R31" s="29"/>
      <c r="S31" s="29"/>
      <c r="T31" s="29"/>
      <c r="U31" s="29"/>
      <c r="V31" s="29"/>
      <c r="W31" s="29"/>
      <c r="X31" s="29"/>
      <c r="Y31" s="29"/>
    </row>
    <row r="32" spans="2:25" ht="15.75" customHeight="1" x14ac:dyDescent="0.25">
      <c r="B32" s="29"/>
      <c r="C32" s="29"/>
      <c r="D32" s="29"/>
      <c r="E32" s="29"/>
      <c r="F32" s="29"/>
      <c r="G32" s="29"/>
      <c r="H32" s="29"/>
      <c r="I32" s="29"/>
      <c r="J32" s="29"/>
      <c r="K32" s="29"/>
      <c r="L32" s="29"/>
      <c r="M32" s="29"/>
      <c r="N32" s="29"/>
      <c r="O32" s="29"/>
      <c r="P32" s="29"/>
      <c r="Q32" s="29"/>
      <c r="R32" s="29"/>
      <c r="S32" s="29"/>
      <c r="T32" s="29"/>
      <c r="U32" s="29"/>
      <c r="V32" s="29"/>
      <c r="W32" s="29"/>
      <c r="X32" s="29"/>
      <c r="Y32" s="29"/>
    </row>
    <row r="33" spans="2:25" ht="15.75" customHeight="1" x14ac:dyDescent="0.25">
      <c r="B33" s="29"/>
      <c r="C33" s="29"/>
      <c r="D33" s="29"/>
      <c r="E33" s="29"/>
      <c r="F33" s="29"/>
      <c r="G33" s="29"/>
      <c r="H33" s="29"/>
      <c r="I33" s="29"/>
      <c r="J33" s="29"/>
      <c r="K33" s="29"/>
      <c r="L33" s="29"/>
      <c r="M33" s="29"/>
      <c r="N33" s="29"/>
      <c r="O33" s="29"/>
      <c r="P33" s="29"/>
      <c r="Q33" s="29"/>
      <c r="R33" s="29"/>
      <c r="S33" s="29"/>
      <c r="T33" s="29"/>
      <c r="U33" s="29"/>
      <c r="V33" s="29"/>
      <c r="W33" s="29"/>
      <c r="X33" s="29"/>
      <c r="Y33" s="29"/>
    </row>
    <row r="34" spans="2:25" ht="15.75" customHeight="1" x14ac:dyDescent="0.25">
      <c r="B34" s="29"/>
      <c r="C34" s="29"/>
      <c r="D34" s="29"/>
      <c r="E34" s="29"/>
      <c r="F34" s="29"/>
      <c r="G34" s="29"/>
      <c r="H34" s="29"/>
      <c r="I34" s="29"/>
      <c r="J34" s="29"/>
      <c r="K34" s="29"/>
      <c r="L34" s="29"/>
      <c r="M34" s="29"/>
      <c r="N34" s="29"/>
      <c r="O34" s="29"/>
      <c r="P34" s="29"/>
      <c r="Q34" s="29"/>
      <c r="R34" s="29"/>
      <c r="S34" s="29"/>
      <c r="T34" s="29"/>
      <c r="U34" s="29"/>
      <c r="V34" s="29"/>
      <c r="W34" s="29"/>
      <c r="X34" s="29"/>
      <c r="Y34" s="29"/>
    </row>
    <row r="35" spans="2:25" ht="15.75" customHeight="1" x14ac:dyDescent="0.25">
      <c r="B35" s="29"/>
      <c r="C35" s="29"/>
      <c r="D35" s="29"/>
      <c r="E35" s="29"/>
      <c r="F35" s="29"/>
      <c r="G35" s="29"/>
      <c r="H35" s="29"/>
      <c r="I35" s="29"/>
      <c r="J35" s="29"/>
      <c r="K35" s="29"/>
      <c r="L35" s="29"/>
      <c r="M35" s="29"/>
      <c r="N35" s="29"/>
      <c r="O35" s="29"/>
      <c r="P35" s="29"/>
      <c r="Q35" s="29"/>
      <c r="R35" s="29"/>
      <c r="S35" s="29"/>
      <c r="T35" s="29"/>
      <c r="U35" s="29"/>
      <c r="V35" s="29"/>
      <c r="W35" s="29"/>
      <c r="X35" s="29"/>
      <c r="Y35" s="29"/>
    </row>
    <row r="36" spans="2:25" ht="15.75" customHeight="1" x14ac:dyDescent="0.25">
      <c r="B36" s="29"/>
      <c r="C36" s="29"/>
      <c r="D36" s="29"/>
      <c r="E36" s="29"/>
      <c r="F36" s="29"/>
      <c r="G36" s="29"/>
      <c r="H36" s="29"/>
      <c r="I36" s="29"/>
      <c r="J36" s="29"/>
      <c r="K36" s="29"/>
      <c r="L36" s="29"/>
      <c r="M36" s="29"/>
      <c r="N36" s="29"/>
      <c r="O36" s="29"/>
      <c r="P36" s="29"/>
      <c r="Q36" s="29"/>
      <c r="R36" s="29"/>
      <c r="S36" s="29"/>
      <c r="T36" s="29"/>
      <c r="U36" s="29"/>
      <c r="V36" s="29"/>
      <c r="W36" s="29"/>
      <c r="X36" s="29"/>
      <c r="Y36" s="29"/>
    </row>
    <row r="37" spans="2:25" ht="15.75" customHeight="1" x14ac:dyDescent="0.25">
      <c r="B37" s="29"/>
      <c r="C37" s="29"/>
      <c r="D37" s="29"/>
      <c r="E37" s="29"/>
      <c r="F37" s="29"/>
      <c r="G37" s="29"/>
      <c r="H37" s="29"/>
      <c r="I37" s="29"/>
      <c r="J37" s="29"/>
      <c r="K37" s="29"/>
      <c r="L37" s="29"/>
      <c r="M37" s="29"/>
      <c r="N37" s="29"/>
      <c r="O37" s="29"/>
      <c r="P37" s="29"/>
      <c r="Q37" s="29"/>
      <c r="R37" s="29"/>
      <c r="S37" s="29"/>
      <c r="T37" s="29"/>
      <c r="U37" s="29"/>
      <c r="V37" s="29"/>
      <c r="W37" s="29"/>
      <c r="X37" s="29"/>
      <c r="Y37" s="29"/>
    </row>
    <row r="38" spans="2:25" ht="15.75" customHeight="1" x14ac:dyDescent="0.25">
      <c r="B38" s="29"/>
      <c r="C38" s="29"/>
      <c r="D38" s="29"/>
      <c r="E38" s="29"/>
      <c r="F38" s="29"/>
      <c r="G38" s="29"/>
      <c r="H38" s="29"/>
      <c r="I38" s="29"/>
      <c r="J38" s="29"/>
      <c r="K38" s="29"/>
      <c r="L38" s="29"/>
      <c r="M38" s="29"/>
      <c r="N38" s="29"/>
      <c r="O38" s="29"/>
      <c r="P38" s="29"/>
      <c r="Q38" s="29"/>
      <c r="R38" s="29"/>
      <c r="S38" s="29"/>
      <c r="T38" s="29"/>
      <c r="U38" s="29"/>
      <c r="V38" s="29"/>
      <c r="W38" s="29"/>
      <c r="X38" s="29"/>
      <c r="Y38" s="29"/>
    </row>
    <row r="39" spans="2:25" ht="15.75" customHeight="1" x14ac:dyDescent="0.25">
      <c r="B39" s="29"/>
      <c r="C39" s="29"/>
      <c r="D39" s="29"/>
      <c r="E39" s="29"/>
      <c r="F39" s="29"/>
      <c r="G39" s="29"/>
      <c r="H39" s="29"/>
      <c r="I39" s="29"/>
      <c r="J39" s="29"/>
      <c r="K39" s="29"/>
      <c r="L39" s="29"/>
      <c r="M39" s="29"/>
      <c r="N39" s="29"/>
      <c r="O39" s="29"/>
      <c r="P39" s="29"/>
      <c r="Q39" s="29"/>
      <c r="R39" s="29"/>
      <c r="S39" s="29"/>
      <c r="T39" s="29"/>
      <c r="U39" s="29"/>
      <c r="V39" s="29"/>
      <c r="W39" s="29"/>
      <c r="X39" s="29"/>
      <c r="Y39" s="29"/>
    </row>
    <row r="40" spans="2:25" ht="15.75" customHeight="1" x14ac:dyDescent="0.25">
      <c r="B40" s="29"/>
      <c r="C40" s="29"/>
      <c r="D40" s="29"/>
      <c r="E40" s="29"/>
      <c r="F40" s="29"/>
      <c r="G40" s="29"/>
      <c r="H40" s="29"/>
      <c r="I40" s="29"/>
      <c r="J40" s="29"/>
      <c r="K40" s="29"/>
      <c r="L40" s="29"/>
      <c r="M40" s="29"/>
      <c r="N40" s="29"/>
      <c r="O40" s="29"/>
      <c r="P40" s="29"/>
      <c r="Q40" s="29"/>
      <c r="R40" s="29"/>
      <c r="S40" s="29"/>
      <c r="T40" s="29"/>
      <c r="U40" s="29"/>
      <c r="V40" s="29"/>
      <c r="W40" s="29"/>
      <c r="X40" s="29"/>
      <c r="Y40" s="29"/>
    </row>
    <row r="41" spans="2:25" ht="15.75" customHeight="1" x14ac:dyDescent="0.25">
      <c r="B41" s="29"/>
      <c r="C41" s="29"/>
      <c r="D41" s="29"/>
      <c r="E41" s="29"/>
      <c r="F41" s="29"/>
      <c r="G41" s="29"/>
      <c r="H41" s="29"/>
      <c r="I41" s="29"/>
      <c r="J41" s="29"/>
      <c r="K41" s="29"/>
      <c r="L41" s="29"/>
      <c r="M41" s="29"/>
      <c r="N41" s="29"/>
      <c r="O41" s="29"/>
      <c r="P41" s="29"/>
      <c r="Q41" s="29"/>
      <c r="R41" s="29"/>
      <c r="S41" s="29"/>
      <c r="T41" s="29"/>
      <c r="U41" s="29"/>
      <c r="V41" s="29"/>
      <c r="W41" s="29"/>
      <c r="X41" s="29"/>
      <c r="Y41" s="29"/>
    </row>
    <row r="42" spans="2:25" ht="15.75" customHeight="1" x14ac:dyDescent="0.25">
      <c r="B42" s="29"/>
      <c r="C42" s="29"/>
      <c r="D42" s="29"/>
      <c r="E42" s="29"/>
      <c r="F42" s="29"/>
      <c r="G42" s="29"/>
      <c r="H42" s="29"/>
      <c r="I42" s="29"/>
      <c r="J42" s="29"/>
      <c r="K42" s="29"/>
      <c r="L42" s="29"/>
      <c r="M42" s="29"/>
      <c r="N42" s="29"/>
      <c r="O42" s="29"/>
      <c r="P42" s="29"/>
      <c r="Q42" s="29"/>
      <c r="R42" s="29"/>
      <c r="S42" s="29"/>
      <c r="T42" s="29"/>
      <c r="U42" s="29"/>
      <c r="V42" s="29"/>
      <c r="W42" s="29"/>
      <c r="X42" s="29"/>
      <c r="Y42" s="29"/>
    </row>
    <row r="43" spans="2:25" ht="15.75" customHeight="1" x14ac:dyDescent="0.25">
      <c r="B43" s="29"/>
      <c r="C43" s="29"/>
      <c r="D43" s="29"/>
      <c r="E43" s="29"/>
      <c r="F43" s="29"/>
      <c r="G43" s="29"/>
      <c r="H43" s="29"/>
      <c r="I43" s="29"/>
      <c r="J43" s="29"/>
      <c r="K43" s="29"/>
      <c r="L43" s="29"/>
      <c r="M43" s="29"/>
      <c r="N43" s="29"/>
      <c r="O43" s="29"/>
      <c r="P43" s="29"/>
      <c r="Q43" s="29"/>
      <c r="R43" s="29"/>
      <c r="S43" s="29"/>
      <c r="T43" s="29"/>
      <c r="U43" s="29"/>
      <c r="V43" s="29"/>
      <c r="W43" s="29"/>
      <c r="X43" s="29"/>
      <c r="Y43" s="29"/>
    </row>
    <row r="44" spans="2:25" ht="15.75" customHeight="1" x14ac:dyDescent="0.25">
      <c r="B44" s="29"/>
      <c r="C44" s="29"/>
      <c r="D44" s="29"/>
      <c r="E44" s="29"/>
      <c r="F44" s="29"/>
      <c r="G44" s="29"/>
      <c r="H44" s="29"/>
      <c r="I44" s="29"/>
      <c r="J44" s="29"/>
      <c r="K44" s="29"/>
      <c r="L44" s="29"/>
      <c r="M44" s="29"/>
      <c r="N44" s="29"/>
      <c r="O44" s="29"/>
      <c r="P44" s="29"/>
      <c r="Q44" s="29"/>
      <c r="R44" s="29"/>
      <c r="S44" s="29"/>
      <c r="T44" s="29"/>
      <c r="U44" s="29"/>
      <c r="V44" s="29"/>
      <c r="W44" s="29"/>
      <c r="X44" s="29"/>
      <c r="Y44" s="29"/>
    </row>
    <row r="45" spans="2:25" ht="15.75" customHeight="1" x14ac:dyDescent="0.25">
      <c r="B45" s="29"/>
      <c r="C45" s="29"/>
      <c r="D45" s="29"/>
      <c r="E45" s="29"/>
      <c r="F45" s="29"/>
      <c r="G45" s="29"/>
      <c r="H45" s="29"/>
      <c r="I45" s="29"/>
      <c r="J45" s="29"/>
      <c r="K45" s="29"/>
      <c r="L45" s="29"/>
      <c r="M45" s="29"/>
      <c r="N45" s="29"/>
      <c r="O45" s="29"/>
      <c r="P45" s="29"/>
      <c r="Q45" s="29"/>
      <c r="R45" s="29"/>
      <c r="S45" s="29"/>
      <c r="T45" s="29"/>
      <c r="U45" s="29"/>
      <c r="V45" s="29"/>
      <c r="W45" s="29"/>
      <c r="X45" s="29"/>
      <c r="Y45" s="29"/>
    </row>
    <row r="46" spans="2:25" ht="15.75" customHeight="1" x14ac:dyDescent="0.25">
      <c r="B46" s="29"/>
      <c r="C46" s="29"/>
      <c r="D46" s="29"/>
      <c r="E46" s="29"/>
      <c r="F46" s="29"/>
      <c r="G46" s="29"/>
      <c r="H46" s="29"/>
      <c r="I46" s="29"/>
      <c r="J46" s="29"/>
      <c r="K46" s="29"/>
      <c r="L46" s="29"/>
      <c r="M46" s="29"/>
      <c r="N46" s="29"/>
      <c r="O46" s="29"/>
      <c r="P46" s="29"/>
      <c r="Q46" s="29"/>
      <c r="R46" s="29"/>
      <c r="S46" s="29"/>
      <c r="T46" s="29"/>
      <c r="U46" s="29"/>
      <c r="V46" s="29"/>
      <c r="W46" s="29"/>
      <c r="X46" s="29"/>
      <c r="Y46" s="29"/>
    </row>
    <row r="47" spans="2:25" ht="15.75" customHeight="1" x14ac:dyDescent="0.25">
      <c r="B47" s="29"/>
      <c r="C47" s="29"/>
      <c r="D47" s="29"/>
      <c r="E47" s="29"/>
      <c r="F47" s="29"/>
      <c r="G47" s="29"/>
      <c r="H47" s="29"/>
      <c r="I47" s="29"/>
      <c r="J47" s="29"/>
      <c r="K47" s="29"/>
      <c r="L47" s="29"/>
      <c r="M47" s="29"/>
      <c r="N47" s="29"/>
      <c r="O47" s="29"/>
      <c r="P47" s="29"/>
      <c r="Q47" s="29"/>
      <c r="R47" s="29"/>
      <c r="S47" s="29"/>
      <c r="T47" s="29"/>
      <c r="U47" s="29"/>
      <c r="V47" s="29"/>
      <c r="W47" s="29"/>
      <c r="X47" s="29"/>
      <c r="Y47" s="29"/>
    </row>
    <row r="48" spans="2:25" ht="15.75" customHeight="1" x14ac:dyDescent="0.25">
      <c r="B48" s="29"/>
      <c r="C48" s="29"/>
      <c r="D48" s="29"/>
      <c r="E48" s="29"/>
      <c r="F48" s="29"/>
      <c r="G48" s="29"/>
      <c r="H48" s="29"/>
      <c r="I48" s="29"/>
      <c r="J48" s="29"/>
      <c r="K48" s="29"/>
      <c r="L48" s="29"/>
      <c r="M48" s="29"/>
      <c r="N48" s="29"/>
      <c r="O48" s="29"/>
      <c r="P48" s="29"/>
      <c r="Q48" s="29"/>
      <c r="R48" s="29"/>
      <c r="S48" s="29"/>
      <c r="T48" s="29"/>
      <c r="U48" s="29"/>
      <c r="V48" s="29"/>
      <c r="W48" s="29"/>
      <c r="X48" s="29"/>
      <c r="Y48" s="29"/>
    </row>
    <row r="49" spans="2:25" ht="15.75" customHeight="1" x14ac:dyDescent="0.25">
      <c r="B49" s="29"/>
      <c r="C49" s="29"/>
      <c r="D49" s="29"/>
      <c r="E49" s="29"/>
      <c r="F49" s="29"/>
      <c r="G49" s="29"/>
      <c r="H49" s="29"/>
      <c r="I49" s="29"/>
      <c r="J49" s="29"/>
      <c r="K49" s="29"/>
      <c r="L49" s="29"/>
      <c r="M49" s="29"/>
      <c r="N49" s="29"/>
      <c r="O49" s="29"/>
      <c r="P49" s="29"/>
      <c r="Q49" s="29"/>
      <c r="R49" s="29"/>
      <c r="S49" s="29"/>
      <c r="T49" s="29"/>
      <c r="U49" s="29"/>
      <c r="V49" s="29"/>
      <c r="W49" s="29"/>
      <c r="X49" s="29"/>
      <c r="Y49" s="29"/>
    </row>
    <row r="50" spans="2:25" ht="15.75" customHeight="1" x14ac:dyDescent="0.25">
      <c r="B50" s="29"/>
      <c r="C50" s="29"/>
      <c r="D50" s="29"/>
      <c r="E50" s="29"/>
      <c r="F50" s="29"/>
      <c r="G50" s="29"/>
      <c r="H50" s="29"/>
      <c r="I50" s="29"/>
      <c r="J50" s="29"/>
      <c r="K50" s="29"/>
      <c r="L50" s="29"/>
      <c r="M50" s="29"/>
      <c r="N50" s="29"/>
      <c r="O50" s="29"/>
      <c r="P50" s="29"/>
      <c r="Q50" s="29"/>
      <c r="R50" s="29"/>
      <c r="S50" s="29"/>
      <c r="T50" s="29"/>
      <c r="U50" s="29"/>
      <c r="V50" s="29"/>
      <c r="W50" s="29"/>
      <c r="X50" s="29"/>
      <c r="Y50" s="29"/>
    </row>
    <row r="51" spans="2:25" ht="15.75" customHeight="1" x14ac:dyDescent="0.25">
      <c r="B51" s="29"/>
      <c r="C51" s="29"/>
      <c r="D51" s="29"/>
      <c r="E51" s="29"/>
      <c r="F51" s="29"/>
      <c r="G51" s="29"/>
      <c r="H51" s="29"/>
      <c r="I51" s="29"/>
      <c r="J51" s="29"/>
      <c r="K51" s="29"/>
      <c r="L51" s="29"/>
      <c r="M51" s="29"/>
      <c r="N51" s="29"/>
      <c r="O51" s="29"/>
      <c r="P51" s="29"/>
      <c r="Q51" s="29"/>
      <c r="R51" s="29"/>
      <c r="S51" s="29"/>
      <c r="T51" s="29"/>
      <c r="U51" s="29"/>
      <c r="V51" s="29"/>
      <c r="W51" s="29"/>
      <c r="X51" s="29"/>
      <c r="Y51" s="29"/>
    </row>
    <row r="52" spans="2:25" ht="15.75" customHeight="1" x14ac:dyDescent="0.25">
      <c r="B52" s="29"/>
      <c r="C52" s="29"/>
      <c r="D52" s="29"/>
      <c r="E52" s="29"/>
      <c r="F52" s="29"/>
      <c r="G52" s="29"/>
      <c r="H52" s="29"/>
      <c r="I52" s="29"/>
      <c r="J52" s="29"/>
      <c r="K52" s="29"/>
      <c r="L52" s="29"/>
      <c r="M52" s="29"/>
      <c r="N52" s="29"/>
      <c r="O52" s="29"/>
      <c r="P52" s="29"/>
      <c r="Q52" s="29"/>
      <c r="R52" s="29"/>
      <c r="S52" s="29"/>
      <c r="T52" s="29"/>
      <c r="U52" s="29"/>
      <c r="V52" s="29"/>
      <c r="W52" s="29"/>
      <c r="X52" s="29"/>
      <c r="Y52" s="29"/>
    </row>
    <row r="53" spans="2:25" ht="15.75" customHeight="1" x14ac:dyDescent="0.25">
      <c r="B53" s="29"/>
      <c r="C53" s="29"/>
      <c r="D53" s="29"/>
      <c r="E53" s="29"/>
      <c r="F53" s="29"/>
      <c r="G53" s="29"/>
      <c r="H53" s="29"/>
      <c r="I53" s="29"/>
      <c r="J53" s="29"/>
      <c r="K53" s="29"/>
      <c r="L53" s="29"/>
      <c r="M53" s="29"/>
      <c r="N53" s="29"/>
      <c r="O53" s="29"/>
      <c r="P53" s="29"/>
      <c r="Q53" s="29"/>
      <c r="R53" s="29"/>
      <c r="S53" s="29"/>
      <c r="T53" s="29"/>
      <c r="U53" s="29"/>
      <c r="V53" s="29"/>
      <c r="W53" s="29"/>
      <c r="X53" s="29"/>
      <c r="Y53" s="29"/>
    </row>
    <row r="54" spans="2:25" ht="15.75" customHeight="1" x14ac:dyDescent="0.25">
      <c r="B54" s="29"/>
      <c r="C54" s="29"/>
      <c r="D54" s="29"/>
      <c r="E54" s="29"/>
      <c r="F54" s="29"/>
      <c r="G54" s="29"/>
      <c r="H54" s="29"/>
      <c r="I54" s="29"/>
      <c r="J54" s="29"/>
      <c r="K54" s="29"/>
      <c r="L54" s="29"/>
      <c r="M54" s="29"/>
      <c r="N54" s="29"/>
      <c r="O54" s="29"/>
      <c r="P54" s="29"/>
      <c r="Q54" s="29"/>
      <c r="R54" s="29"/>
      <c r="S54" s="29"/>
      <c r="T54" s="29"/>
      <c r="U54" s="29"/>
      <c r="V54" s="29"/>
      <c r="W54" s="29"/>
      <c r="X54" s="29"/>
      <c r="Y54" s="29"/>
    </row>
    <row r="55" spans="2:25" ht="15.75" customHeight="1" x14ac:dyDescent="0.25">
      <c r="B55" s="29"/>
      <c r="C55" s="29"/>
      <c r="D55" s="29"/>
      <c r="E55" s="29"/>
      <c r="F55" s="29"/>
      <c r="G55" s="29"/>
      <c r="H55" s="29"/>
      <c r="I55" s="29"/>
      <c r="J55" s="29"/>
      <c r="K55" s="29"/>
      <c r="L55" s="29"/>
      <c r="M55" s="29"/>
      <c r="N55" s="29"/>
      <c r="O55" s="29"/>
      <c r="P55" s="29"/>
      <c r="Q55" s="29"/>
      <c r="R55" s="29"/>
      <c r="S55" s="29"/>
      <c r="T55" s="29"/>
      <c r="U55" s="29"/>
      <c r="V55" s="29"/>
      <c r="W55" s="29"/>
      <c r="X55" s="29"/>
      <c r="Y55" s="29"/>
    </row>
    <row r="56" spans="2:25" ht="15.75" customHeight="1" x14ac:dyDescent="0.25">
      <c r="B56" s="29"/>
      <c r="C56" s="29"/>
      <c r="D56" s="29"/>
      <c r="E56" s="29"/>
      <c r="F56" s="29"/>
      <c r="G56" s="29"/>
      <c r="H56" s="29"/>
      <c r="I56" s="29"/>
      <c r="J56" s="29"/>
      <c r="K56" s="29"/>
      <c r="L56" s="29"/>
      <c r="M56" s="29"/>
      <c r="N56" s="29"/>
      <c r="O56" s="29"/>
      <c r="P56" s="29"/>
      <c r="Q56" s="29"/>
      <c r="R56" s="29"/>
      <c r="S56" s="29"/>
      <c r="T56" s="29"/>
      <c r="U56" s="29"/>
      <c r="V56" s="29"/>
      <c r="W56" s="29"/>
      <c r="X56" s="29"/>
      <c r="Y56" s="29"/>
    </row>
    <row r="57" spans="2:25" ht="15.75" customHeight="1" x14ac:dyDescent="0.25">
      <c r="B57" s="29"/>
      <c r="C57" s="29"/>
      <c r="D57" s="29"/>
      <c r="E57" s="29"/>
      <c r="F57" s="29"/>
      <c r="G57" s="29"/>
      <c r="H57" s="29"/>
      <c r="I57" s="29"/>
      <c r="J57" s="29"/>
      <c r="K57" s="29"/>
      <c r="L57" s="29"/>
      <c r="M57" s="29"/>
      <c r="N57" s="29"/>
      <c r="O57" s="29"/>
      <c r="P57" s="29"/>
      <c r="Q57" s="29"/>
      <c r="R57" s="29"/>
      <c r="S57" s="29"/>
      <c r="T57" s="29"/>
      <c r="U57" s="29"/>
      <c r="V57" s="29"/>
      <c r="W57" s="29"/>
      <c r="X57" s="29"/>
      <c r="Y57" s="29"/>
    </row>
    <row r="58" spans="2:25" ht="15.75" customHeight="1" x14ac:dyDescent="0.25">
      <c r="B58" s="29"/>
      <c r="C58" s="29"/>
      <c r="D58" s="29"/>
      <c r="E58" s="29"/>
      <c r="F58" s="29"/>
      <c r="G58" s="29"/>
      <c r="H58" s="29"/>
      <c r="I58" s="29"/>
      <c r="J58" s="29"/>
      <c r="K58" s="29"/>
      <c r="L58" s="29"/>
      <c r="M58" s="29"/>
      <c r="N58" s="29"/>
      <c r="O58" s="29"/>
      <c r="P58" s="29"/>
      <c r="Q58" s="29"/>
      <c r="R58" s="29"/>
      <c r="S58" s="29"/>
      <c r="T58" s="29"/>
      <c r="U58" s="29"/>
      <c r="V58" s="29"/>
      <c r="W58" s="29"/>
      <c r="X58" s="29"/>
      <c r="Y58" s="29"/>
    </row>
    <row r="59" spans="2:25" ht="15.75" customHeight="1" x14ac:dyDescent="0.25">
      <c r="B59" s="29"/>
      <c r="C59" s="29"/>
      <c r="D59" s="29"/>
      <c r="E59" s="29"/>
      <c r="F59" s="29"/>
      <c r="G59" s="29"/>
      <c r="H59" s="29"/>
      <c r="I59" s="29"/>
      <c r="J59" s="29"/>
      <c r="K59" s="29"/>
      <c r="L59" s="29"/>
      <c r="M59" s="29"/>
      <c r="N59" s="29"/>
      <c r="O59" s="29"/>
      <c r="P59" s="29"/>
      <c r="Q59" s="29"/>
      <c r="R59" s="29"/>
      <c r="S59" s="29"/>
      <c r="T59" s="29"/>
      <c r="U59" s="29"/>
      <c r="V59" s="29"/>
      <c r="W59" s="29"/>
      <c r="X59" s="29"/>
      <c r="Y59" s="29"/>
    </row>
    <row r="60" spans="2:25" ht="15.75" customHeight="1" x14ac:dyDescent="0.25">
      <c r="B60" s="29"/>
      <c r="C60" s="29"/>
      <c r="D60" s="29"/>
      <c r="E60" s="29"/>
      <c r="F60" s="29"/>
      <c r="G60" s="29"/>
      <c r="H60" s="29"/>
      <c r="I60" s="29"/>
      <c r="J60" s="29"/>
      <c r="K60" s="29"/>
      <c r="L60" s="29"/>
      <c r="M60" s="29"/>
      <c r="N60" s="29"/>
      <c r="O60" s="29"/>
      <c r="P60" s="29"/>
      <c r="Q60" s="29"/>
      <c r="R60" s="29"/>
      <c r="S60" s="29"/>
      <c r="T60" s="29"/>
      <c r="U60" s="29"/>
      <c r="V60" s="29"/>
      <c r="W60" s="29"/>
      <c r="X60" s="29"/>
      <c r="Y60" s="29"/>
    </row>
    <row r="61" spans="2:25" ht="15.75" customHeight="1" x14ac:dyDescent="0.25">
      <c r="B61" s="29"/>
      <c r="C61" s="29"/>
      <c r="D61" s="29"/>
      <c r="E61" s="29"/>
      <c r="F61" s="29"/>
      <c r="G61" s="29"/>
      <c r="H61" s="29"/>
      <c r="I61" s="29"/>
      <c r="J61" s="29"/>
      <c r="K61" s="29"/>
      <c r="L61" s="29"/>
      <c r="M61" s="29"/>
      <c r="N61" s="29"/>
      <c r="O61" s="29"/>
      <c r="P61" s="29"/>
      <c r="Q61" s="29"/>
      <c r="R61" s="29"/>
      <c r="S61" s="29"/>
      <c r="T61" s="29"/>
      <c r="U61" s="29"/>
      <c r="V61" s="29"/>
      <c r="W61" s="29"/>
      <c r="X61" s="29"/>
      <c r="Y61" s="29"/>
    </row>
    <row r="62" spans="2:25" ht="15.75" customHeight="1" x14ac:dyDescent="0.25">
      <c r="B62" s="29"/>
      <c r="C62" s="29"/>
      <c r="D62" s="29"/>
      <c r="E62" s="29"/>
      <c r="F62" s="29"/>
      <c r="G62" s="29"/>
      <c r="H62" s="29"/>
      <c r="I62" s="29"/>
      <c r="J62" s="29"/>
      <c r="K62" s="29"/>
      <c r="L62" s="29"/>
      <c r="M62" s="29"/>
      <c r="N62" s="29"/>
      <c r="O62" s="29"/>
      <c r="P62" s="29"/>
      <c r="Q62" s="29"/>
      <c r="R62" s="29"/>
      <c r="S62" s="29"/>
      <c r="T62" s="29"/>
      <c r="U62" s="29"/>
      <c r="V62" s="29"/>
      <c r="W62" s="29"/>
      <c r="X62" s="29"/>
      <c r="Y62" s="29"/>
    </row>
    <row r="63" spans="2:25" ht="15.75" customHeight="1" x14ac:dyDescent="0.25">
      <c r="B63" s="29"/>
      <c r="C63" s="29"/>
      <c r="D63" s="29"/>
      <c r="E63" s="29"/>
      <c r="F63" s="29"/>
      <c r="G63" s="29"/>
      <c r="H63" s="29"/>
      <c r="I63" s="29"/>
      <c r="J63" s="29"/>
      <c r="K63" s="29"/>
      <c r="L63" s="29"/>
      <c r="M63" s="29"/>
      <c r="N63" s="29"/>
      <c r="O63" s="29"/>
      <c r="P63" s="29"/>
      <c r="Q63" s="29"/>
      <c r="R63" s="29"/>
      <c r="S63" s="29"/>
      <c r="T63" s="29"/>
      <c r="U63" s="29"/>
      <c r="V63" s="29"/>
      <c r="W63" s="29"/>
      <c r="X63" s="29"/>
      <c r="Y63" s="29"/>
    </row>
    <row r="64" spans="2:25" ht="15.75" customHeight="1" x14ac:dyDescent="0.25">
      <c r="B64" s="29"/>
      <c r="C64" s="29"/>
      <c r="D64" s="29"/>
      <c r="E64" s="29"/>
      <c r="F64" s="29"/>
      <c r="G64" s="29"/>
      <c r="H64" s="29"/>
      <c r="I64" s="29"/>
      <c r="J64" s="29"/>
      <c r="K64" s="29"/>
      <c r="L64" s="29"/>
      <c r="M64" s="29"/>
      <c r="N64" s="29"/>
      <c r="O64" s="29"/>
      <c r="P64" s="29"/>
      <c r="Q64" s="29"/>
      <c r="R64" s="29"/>
      <c r="S64" s="29"/>
      <c r="T64" s="29"/>
      <c r="U64" s="29"/>
      <c r="V64" s="29"/>
      <c r="W64" s="29"/>
      <c r="X64" s="29"/>
      <c r="Y64" s="29"/>
    </row>
    <row r="65" spans="2:25" ht="15.75" customHeight="1" x14ac:dyDescent="0.25">
      <c r="B65" s="29"/>
      <c r="C65" s="29"/>
      <c r="D65" s="29"/>
      <c r="E65" s="29"/>
      <c r="F65" s="29"/>
      <c r="G65" s="29"/>
      <c r="H65" s="29"/>
      <c r="I65" s="29"/>
      <c r="J65" s="29"/>
      <c r="K65" s="29"/>
      <c r="L65" s="29"/>
      <c r="M65" s="29"/>
      <c r="N65" s="29"/>
      <c r="O65" s="29"/>
      <c r="P65" s="29"/>
      <c r="Q65" s="29"/>
      <c r="R65" s="29"/>
      <c r="S65" s="29"/>
      <c r="T65" s="29"/>
      <c r="U65" s="29"/>
      <c r="V65" s="29"/>
      <c r="W65" s="29"/>
      <c r="X65" s="29"/>
      <c r="Y65" s="29"/>
    </row>
    <row r="66" spans="2:25" ht="15.75" customHeight="1" x14ac:dyDescent="0.25">
      <c r="B66" s="29"/>
      <c r="C66" s="29"/>
      <c r="D66" s="29"/>
      <c r="E66" s="29"/>
      <c r="F66" s="29"/>
      <c r="G66" s="29"/>
      <c r="H66" s="29"/>
      <c r="I66" s="29"/>
      <c r="J66" s="29"/>
      <c r="K66" s="29"/>
      <c r="L66" s="29"/>
      <c r="M66" s="29"/>
      <c r="N66" s="29"/>
      <c r="O66" s="29"/>
      <c r="P66" s="29"/>
      <c r="Q66" s="29"/>
      <c r="R66" s="29"/>
      <c r="S66" s="29"/>
      <c r="T66" s="29"/>
      <c r="U66" s="29"/>
      <c r="V66" s="29"/>
      <c r="W66" s="29"/>
      <c r="X66" s="29"/>
      <c r="Y66" s="29"/>
    </row>
    <row r="67" spans="2:25" ht="15.75" customHeight="1" x14ac:dyDescent="0.25">
      <c r="B67" s="29"/>
      <c r="C67" s="29"/>
      <c r="D67" s="29"/>
      <c r="E67" s="29"/>
      <c r="F67" s="29"/>
      <c r="G67" s="29"/>
      <c r="H67" s="29"/>
      <c r="I67" s="29"/>
      <c r="J67" s="29"/>
      <c r="K67" s="29"/>
      <c r="L67" s="29"/>
      <c r="M67" s="29"/>
      <c r="N67" s="29"/>
      <c r="O67" s="29"/>
      <c r="P67" s="29"/>
      <c r="Q67" s="29"/>
      <c r="R67" s="29"/>
      <c r="S67" s="29"/>
      <c r="T67" s="29"/>
      <c r="U67" s="29"/>
      <c r="V67" s="29"/>
      <c r="W67" s="29"/>
      <c r="X67" s="29"/>
      <c r="Y67" s="29"/>
    </row>
    <row r="68" spans="2:25" ht="15.75" customHeight="1" x14ac:dyDescent="0.25">
      <c r="B68" s="29"/>
      <c r="C68" s="29"/>
      <c r="D68" s="29"/>
      <c r="E68" s="29"/>
      <c r="F68" s="29"/>
      <c r="G68" s="29"/>
      <c r="H68" s="29"/>
      <c r="I68" s="29"/>
      <c r="J68" s="29"/>
      <c r="K68" s="29"/>
      <c r="L68" s="29"/>
      <c r="M68" s="29"/>
      <c r="N68" s="29"/>
      <c r="O68" s="29"/>
      <c r="P68" s="29"/>
      <c r="Q68" s="29"/>
      <c r="R68" s="29"/>
      <c r="S68" s="29"/>
      <c r="T68" s="29"/>
      <c r="U68" s="29"/>
      <c r="V68" s="29"/>
      <c r="W68" s="29"/>
      <c r="X68" s="29"/>
      <c r="Y68" s="29"/>
    </row>
    <row r="69" spans="2:25" ht="15.75" customHeight="1" x14ac:dyDescent="0.25">
      <c r="B69" s="29"/>
      <c r="C69" s="29"/>
      <c r="D69" s="29"/>
      <c r="E69" s="29"/>
      <c r="F69" s="29"/>
      <c r="G69" s="29"/>
      <c r="H69" s="29"/>
      <c r="I69" s="29"/>
      <c r="J69" s="29"/>
      <c r="K69" s="29"/>
      <c r="L69" s="29"/>
      <c r="M69" s="29"/>
      <c r="N69" s="29"/>
      <c r="O69" s="29"/>
      <c r="P69" s="29"/>
      <c r="Q69" s="29"/>
      <c r="R69" s="29"/>
      <c r="S69" s="29"/>
      <c r="T69" s="29"/>
      <c r="U69" s="29"/>
      <c r="V69" s="29"/>
      <c r="W69" s="29"/>
      <c r="X69" s="29"/>
      <c r="Y69" s="29"/>
    </row>
    <row r="70" spans="2:25" ht="15.75" customHeight="1" x14ac:dyDescent="0.25">
      <c r="B70" s="29"/>
      <c r="C70" s="29"/>
      <c r="D70" s="29"/>
      <c r="E70" s="29"/>
      <c r="F70" s="29"/>
      <c r="G70" s="29"/>
      <c r="H70" s="29"/>
      <c r="I70" s="29"/>
      <c r="J70" s="29"/>
      <c r="K70" s="29"/>
      <c r="L70" s="29"/>
      <c r="M70" s="29"/>
      <c r="N70" s="29"/>
      <c r="O70" s="29"/>
      <c r="P70" s="29"/>
      <c r="Q70" s="29"/>
      <c r="R70" s="29"/>
      <c r="S70" s="29"/>
      <c r="T70" s="29"/>
      <c r="U70" s="29"/>
      <c r="V70" s="29"/>
      <c r="W70" s="29"/>
      <c r="X70" s="29"/>
      <c r="Y70" s="29"/>
    </row>
    <row r="71" spans="2:25" ht="15.75" customHeight="1" x14ac:dyDescent="0.25">
      <c r="B71" s="29"/>
      <c r="C71" s="29"/>
      <c r="D71" s="29"/>
      <c r="E71" s="29"/>
      <c r="F71" s="29"/>
      <c r="G71" s="29"/>
      <c r="H71" s="29"/>
      <c r="I71" s="29"/>
      <c r="J71" s="29"/>
      <c r="K71" s="29"/>
      <c r="L71" s="29"/>
      <c r="M71" s="29"/>
      <c r="N71" s="29"/>
      <c r="O71" s="29"/>
      <c r="P71" s="29"/>
      <c r="Q71" s="29"/>
      <c r="R71" s="29"/>
      <c r="S71" s="29"/>
      <c r="T71" s="29"/>
      <c r="U71" s="29"/>
      <c r="V71" s="29"/>
      <c r="W71" s="29"/>
      <c r="X71" s="29"/>
      <c r="Y71" s="29"/>
    </row>
    <row r="72" spans="2:25" ht="15.75" customHeight="1" x14ac:dyDescent="0.25">
      <c r="B72" s="29"/>
      <c r="C72" s="29"/>
      <c r="D72" s="29"/>
      <c r="E72" s="29"/>
      <c r="F72" s="29"/>
      <c r="G72" s="29"/>
      <c r="H72" s="29"/>
      <c r="I72" s="29"/>
      <c r="J72" s="29"/>
      <c r="K72" s="29"/>
      <c r="L72" s="29"/>
      <c r="M72" s="29"/>
      <c r="N72" s="29"/>
      <c r="O72" s="29"/>
      <c r="P72" s="29"/>
      <c r="Q72" s="29"/>
      <c r="R72" s="29"/>
      <c r="S72" s="29"/>
      <c r="T72" s="29"/>
      <c r="U72" s="29"/>
      <c r="V72" s="29"/>
      <c r="W72" s="29"/>
      <c r="X72" s="29"/>
      <c r="Y72" s="29"/>
    </row>
    <row r="73" spans="2:25" ht="15.75" customHeight="1" x14ac:dyDescent="0.25">
      <c r="B73" s="29"/>
      <c r="C73" s="29"/>
      <c r="D73" s="29"/>
      <c r="E73" s="29"/>
      <c r="F73" s="29"/>
      <c r="G73" s="29"/>
      <c r="H73" s="29"/>
      <c r="I73" s="29"/>
      <c r="J73" s="29"/>
      <c r="K73" s="29"/>
      <c r="L73" s="29"/>
      <c r="M73" s="29"/>
      <c r="N73" s="29"/>
      <c r="O73" s="29"/>
      <c r="P73" s="29"/>
      <c r="Q73" s="29"/>
      <c r="R73" s="29"/>
      <c r="S73" s="29"/>
      <c r="T73" s="29"/>
      <c r="U73" s="29"/>
      <c r="V73" s="29"/>
      <c r="W73" s="29"/>
      <c r="X73" s="29"/>
      <c r="Y73" s="29"/>
    </row>
    <row r="74" spans="2:25" ht="15.75" customHeight="1" x14ac:dyDescent="0.25">
      <c r="B74" s="29"/>
      <c r="C74" s="29"/>
      <c r="D74" s="29"/>
      <c r="E74" s="29"/>
      <c r="F74" s="29"/>
      <c r="G74" s="29"/>
      <c r="H74" s="29"/>
      <c r="I74" s="29"/>
      <c r="J74" s="29"/>
      <c r="K74" s="29"/>
      <c r="L74" s="29"/>
      <c r="M74" s="29"/>
      <c r="N74" s="29"/>
      <c r="O74" s="29"/>
      <c r="P74" s="29"/>
      <c r="Q74" s="29"/>
      <c r="R74" s="29"/>
      <c r="S74" s="29"/>
      <c r="T74" s="29"/>
      <c r="U74" s="29"/>
      <c r="V74" s="29"/>
      <c r="W74" s="29"/>
      <c r="X74" s="29"/>
      <c r="Y74" s="29"/>
    </row>
    <row r="75" spans="2:25" ht="15.75" customHeight="1" x14ac:dyDescent="0.25">
      <c r="B75" s="29"/>
      <c r="C75" s="29"/>
      <c r="D75" s="29"/>
      <c r="E75" s="29"/>
      <c r="F75" s="29"/>
      <c r="G75" s="29"/>
      <c r="H75" s="29"/>
      <c r="I75" s="29"/>
      <c r="J75" s="29"/>
      <c r="K75" s="29"/>
      <c r="L75" s="29"/>
      <c r="M75" s="29"/>
      <c r="N75" s="29"/>
      <c r="O75" s="29"/>
      <c r="P75" s="29"/>
      <c r="Q75" s="29"/>
      <c r="R75" s="29"/>
      <c r="S75" s="29"/>
      <c r="T75" s="29"/>
      <c r="U75" s="29"/>
      <c r="V75" s="29"/>
      <c r="W75" s="29"/>
      <c r="X75" s="29"/>
      <c r="Y75" s="29"/>
    </row>
    <row r="76" spans="2:25" ht="15.75" customHeight="1" x14ac:dyDescent="0.25">
      <c r="B76" s="29"/>
      <c r="C76" s="29"/>
      <c r="D76" s="29"/>
      <c r="E76" s="29"/>
      <c r="F76" s="29"/>
      <c r="G76" s="29"/>
      <c r="H76" s="29"/>
      <c r="I76" s="29"/>
      <c r="J76" s="29"/>
      <c r="K76" s="29"/>
      <c r="L76" s="29"/>
      <c r="M76" s="29"/>
      <c r="N76" s="29"/>
      <c r="O76" s="29"/>
      <c r="P76" s="29"/>
      <c r="Q76" s="29"/>
      <c r="R76" s="29"/>
      <c r="S76" s="29"/>
      <c r="T76" s="29"/>
      <c r="U76" s="29"/>
      <c r="V76" s="29"/>
      <c r="W76" s="29"/>
      <c r="X76" s="29"/>
      <c r="Y76" s="29"/>
    </row>
    <row r="77" spans="2:25" ht="15.75" customHeight="1" x14ac:dyDescent="0.25">
      <c r="B77" s="29"/>
      <c r="C77" s="29"/>
      <c r="D77" s="29"/>
      <c r="E77" s="29"/>
      <c r="F77" s="29"/>
      <c r="G77" s="29"/>
      <c r="H77" s="29"/>
      <c r="I77" s="29"/>
      <c r="J77" s="29"/>
      <c r="K77" s="29"/>
      <c r="L77" s="29"/>
      <c r="M77" s="29"/>
      <c r="N77" s="29"/>
      <c r="O77" s="29"/>
      <c r="P77" s="29"/>
      <c r="Q77" s="29"/>
      <c r="R77" s="29"/>
      <c r="S77" s="29"/>
      <c r="T77" s="29"/>
      <c r="U77" s="29"/>
      <c r="V77" s="29"/>
      <c r="W77" s="29"/>
      <c r="X77" s="29"/>
      <c r="Y77" s="29"/>
    </row>
    <row r="78" spans="2:25" ht="15.75" customHeight="1" x14ac:dyDescent="0.25">
      <c r="B78" s="29"/>
      <c r="C78" s="29"/>
      <c r="D78" s="29"/>
      <c r="E78" s="29"/>
      <c r="F78" s="29"/>
      <c r="G78" s="29"/>
      <c r="H78" s="29"/>
      <c r="I78" s="29"/>
      <c r="J78" s="29"/>
      <c r="K78" s="29"/>
      <c r="L78" s="29"/>
      <c r="M78" s="29"/>
      <c r="N78" s="29"/>
      <c r="O78" s="29"/>
      <c r="P78" s="29"/>
      <c r="Q78" s="29"/>
      <c r="R78" s="29"/>
      <c r="S78" s="29"/>
      <c r="T78" s="29"/>
      <c r="U78" s="29"/>
      <c r="V78" s="29"/>
      <c r="W78" s="29"/>
      <c r="X78" s="29"/>
      <c r="Y78" s="29"/>
    </row>
    <row r="79" spans="2:25" ht="15.75" customHeight="1" x14ac:dyDescent="0.25">
      <c r="B79" s="29"/>
      <c r="C79" s="29"/>
      <c r="D79" s="29"/>
      <c r="E79" s="29"/>
      <c r="F79" s="29"/>
      <c r="G79" s="29"/>
      <c r="H79" s="29"/>
      <c r="I79" s="29"/>
      <c r="J79" s="29"/>
      <c r="K79" s="29"/>
      <c r="L79" s="29"/>
      <c r="M79" s="29"/>
      <c r="N79" s="29"/>
      <c r="O79" s="29"/>
      <c r="P79" s="29"/>
      <c r="Q79" s="29"/>
      <c r="R79" s="29"/>
      <c r="S79" s="29"/>
      <c r="T79" s="29"/>
      <c r="U79" s="29"/>
      <c r="V79" s="29"/>
      <c r="W79" s="29"/>
      <c r="X79" s="29"/>
      <c r="Y79" s="29"/>
    </row>
    <row r="80" spans="2:25" ht="15.75" customHeight="1" x14ac:dyDescent="0.25">
      <c r="B80" s="29"/>
      <c r="C80" s="29"/>
      <c r="D80" s="29"/>
      <c r="E80" s="29"/>
      <c r="F80" s="29"/>
      <c r="G80" s="29"/>
      <c r="H80" s="29"/>
      <c r="I80" s="29"/>
      <c r="J80" s="29"/>
      <c r="K80" s="29"/>
      <c r="L80" s="29"/>
      <c r="M80" s="29"/>
      <c r="N80" s="29"/>
      <c r="O80" s="29"/>
      <c r="P80" s="29"/>
      <c r="Q80" s="29"/>
      <c r="R80" s="29"/>
      <c r="S80" s="29"/>
      <c r="T80" s="29"/>
      <c r="U80" s="29"/>
      <c r="V80" s="29"/>
      <c r="W80" s="29"/>
      <c r="X80" s="29"/>
      <c r="Y80" s="29"/>
    </row>
    <row r="81" spans="2:25" ht="15.75" customHeight="1" x14ac:dyDescent="0.25">
      <c r="B81" s="29"/>
      <c r="C81" s="29"/>
      <c r="D81" s="29"/>
      <c r="E81" s="29"/>
      <c r="F81" s="29"/>
      <c r="G81" s="29"/>
      <c r="H81" s="29"/>
      <c r="I81" s="29"/>
      <c r="J81" s="29"/>
      <c r="K81" s="29"/>
      <c r="L81" s="29"/>
      <c r="M81" s="29"/>
      <c r="N81" s="29"/>
      <c r="O81" s="29"/>
      <c r="P81" s="29"/>
      <c r="Q81" s="29"/>
      <c r="R81" s="29"/>
      <c r="S81" s="29"/>
      <c r="T81" s="29"/>
      <c r="U81" s="29"/>
      <c r="V81" s="29"/>
      <c r="W81" s="29"/>
      <c r="X81" s="29"/>
      <c r="Y81" s="29"/>
    </row>
    <row r="82" spans="2:25" ht="15.75" customHeight="1" x14ac:dyDescent="0.25">
      <c r="B82" s="29"/>
      <c r="C82" s="29"/>
      <c r="D82" s="29"/>
      <c r="E82" s="29"/>
      <c r="F82" s="29"/>
      <c r="G82" s="29"/>
      <c r="H82" s="29"/>
      <c r="I82" s="29"/>
      <c r="J82" s="29"/>
      <c r="K82" s="29"/>
      <c r="L82" s="29"/>
      <c r="M82" s="29"/>
      <c r="N82" s="29"/>
      <c r="O82" s="29"/>
      <c r="P82" s="29"/>
      <c r="Q82" s="29"/>
      <c r="R82" s="29"/>
      <c r="S82" s="29"/>
      <c r="T82" s="29"/>
      <c r="U82" s="29"/>
      <c r="V82" s="29"/>
      <c r="W82" s="29"/>
      <c r="X82" s="29"/>
      <c r="Y82" s="29"/>
    </row>
    <row r="83" spans="2:25" ht="15.75" customHeight="1" x14ac:dyDescent="0.25">
      <c r="B83" s="29"/>
      <c r="C83" s="29"/>
      <c r="D83" s="29"/>
      <c r="E83" s="29"/>
      <c r="F83" s="29"/>
      <c r="G83" s="29"/>
      <c r="H83" s="29"/>
      <c r="I83" s="29"/>
      <c r="J83" s="29"/>
      <c r="K83" s="29"/>
      <c r="L83" s="29"/>
      <c r="M83" s="29"/>
      <c r="N83" s="29"/>
      <c r="O83" s="29"/>
      <c r="P83" s="29"/>
      <c r="Q83" s="29"/>
      <c r="R83" s="29"/>
      <c r="S83" s="29"/>
      <c r="T83" s="29"/>
      <c r="U83" s="29"/>
      <c r="V83" s="29"/>
      <c r="W83" s="29"/>
      <c r="X83" s="29"/>
      <c r="Y83" s="29"/>
    </row>
    <row r="84" spans="2:25" ht="15.75" customHeight="1" x14ac:dyDescent="0.25">
      <c r="B84" s="29"/>
      <c r="C84" s="29"/>
      <c r="D84" s="29"/>
      <c r="E84" s="29"/>
      <c r="F84" s="29"/>
      <c r="G84" s="29"/>
      <c r="H84" s="29"/>
      <c r="I84" s="29"/>
      <c r="J84" s="29"/>
      <c r="K84" s="29"/>
      <c r="L84" s="29"/>
      <c r="M84" s="29"/>
      <c r="N84" s="29"/>
      <c r="O84" s="29"/>
      <c r="P84" s="29"/>
      <c r="Q84" s="29"/>
      <c r="R84" s="29"/>
      <c r="S84" s="29"/>
      <c r="T84" s="29"/>
      <c r="U84" s="29"/>
      <c r="V84" s="29"/>
      <c r="W84" s="29"/>
      <c r="X84" s="29"/>
      <c r="Y84" s="29"/>
    </row>
    <row r="85" spans="2:25" ht="15.75" customHeight="1" x14ac:dyDescent="0.25">
      <c r="B85" s="29"/>
      <c r="C85" s="29"/>
      <c r="D85" s="29"/>
      <c r="E85" s="29"/>
      <c r="F85" s="29"/>
      <c r="G85" s="29"/>
      <c r="H85" s="29"/>
      <c r="I85" s="29"/>
      <c r="J85" s="29"/>
      <c r="K85" s="29"/>
      <c r="L85" s="29"/>
      <c r="M85" s="29"/>
      <c r="N85" s="29"/>
      <c r="O85" s="29"/>
      <c r="P85" s="29"/>
      <c r="Q85" s="29"/>
      <c r="R85" s="29"/>
      <c r="S85" s="29"/>
      <c r="T85" s="29"/>
      <c r="U85" s="29"/>
      <c r="V85" s="29"/>
      <c r="W85" s="29"/>
      <c r="X85" s="29"/>
      <c r="Y85" s="29"/>
    </row>
    <row r="86" spans="2:25" ht="15.75" customHeight="1" x14ac:dyDescent="0.25">
      <c r="B86" s="29"/>
      <c r="C86" s="29"/>
      <c r="D86" s="29"/>
      <c r="E86" s="29"/>
      <c r="F86" s="29"/>
      <c r="G86" s="29"/>
      <c r="H86" s="29"/>
      <c r="I86" s="29"/>
      <c r="J86" s="29"/>
      <c r="K86" s="29"/>
      <c r="L86" s="29"/>
      <c r="M86" s="29"/>
      <c r="N86" s="29"/>
      <c r="O86" s="29"/>
      <c r="P86" s="29"/>
      <c r="Q86" s="29"/>
      <c r="R86" s="29"/>
      <c r="S86" s="29"/>
      <c r="T86" s="29"/>
      <c r="U86" s="29"/>
      <c r="V86" s="29"/>
      <c r="W86" s="29"/>
      <c r="X86" s="29"/>
      <c r="Y86" s="29"/>
    </row>
    <row r="87" spans="2:25" ht="15.75" customHeight="1" x14ac:dyDescent="0.25">
      <c r="B87" s="29"/>
      <c r="C87" s="29"/>
      <c r="D87" s="29"/>
      <c r="E87" s="29"/>
      <c r="F87" s="29"/>
      <c r="G87" s="29"/>
      <c r="H87" s="29"/>
      <c r="I87" s="29"/>
      <c r="J87" s="29"/>
      <c r="K87" s="29"/>
      <c r="L87" s="29"/>
      <c r="M87" s="29"/>
      <c r="N87" s="29"/>
      <c r="O87" s="29"/>
      <c r="P87" s="29"/>
      <c r="Q87" s="29"/>
      <c r="R87" s="29"/>
      <c r="S87" s="29"/>
      <c r="T87" s="29"/>
      <c r="U87" s="29"/>
      <c r="V87" s="29"/>
      <c r="W87" s="29"/>
      <c r="X87" s="29"/>
      <c r="Y87" s="29"/>
    </row>
    <row r="88" spans="2:25" ht="15.75" customHeight="1" x14ac:dyDescent="0.25">
      <c r="B88" s="29"/>
      <c r="C88" s="29"/>
      <c r="D88" s="29"/>
      <c r="E88" s="29"/>
      <c r="F88" s="29"/>
      <c r="G88" s="29"/>
      <c r="H88" s="29"/>
      <c r="I88" s="29"/>
      <c r="J88" s="29"/>
      <c r="K88" s="29"/>
      <c r="L88" s="29"/>
      <c r="M88" s="29"/>
      <c r="N88" s="29"/>
      <c r="O88" s="29"/>
      <c r="P88" s="29"/>
      <c r="Q88" s="29"/>
      <c r="R88" s="29"/>
      <c r="S88" s="29"/>
      <c r="T88" s="29"/>
      <c r="U88" s="29"/>
      <c r="V88" s="29"/>
      <c r="W88" s="29"/>
      <c r="X88" s="29"/>
      <c r="Y88" s="29"/>
    </row>
    <row r="89" spans="2:25" ht="15.75" customHeight="1" x14ac:dyDescent="0.25">
      <c r="B89" s="29"/>
      <c r="C89" s="29"/>
      <c r="D89" s="29"/>
      <c r="E89" s="29"/>
      <c r="F89" s="29"/>
      <c r="G89" s="29"/>
      <c r="H89" s="29"/>
      <c r="I89" s="29"/>
      <c r="J89" s="29"/>
      <c r="K89" s="29"/>
      <c r="L89" s="29"/>
      <c r="M89" s="29"/>
      <c r="N89" s="29"/>
      <c r="O89" s="29"/>
      <c r="P89" s="29"/>
      <c r="Q89" s="29"/>
      <c r="R89" s="29"/>
      <c r="S89" s="29"/>
      <c r="T89" s="29"/>
      <c r="U89" s="29"/>
      <c r="V89" s="29"/>
      <c r="W89" s="29"/>
      <c r="X89" s="29"/>
      <c r="Y89" s="29"/>
    </row>
    <row r="90" spans="2:25" ht="15.75" customHeight="1" x14ac:dyDescent="0.25">
      <c r="B90" s="29"/>
      <c r="C90" s="29"/>
      <c r="D90" s="29"/>
      <c r="E90" s="29"/>
      <c r="F90" s="29"/>
      <c r="G90" s="29"/>
      <c r="H90" s="29"/>
      <c r="I90" s="29"/>
      <c r="J90" s="29"/>
      <c r="K90" s="29"/>
      <c r="L90" s="29"/>
      <c r="M90" s="29"/>
      <c r="N90" s="29"/>
      <c r="O90" s="29"/>
      <c r="P90" s="29"/>
      <c r="Q90" s="29"/>
      <c r="R90" s="29"/>
      <c r="S90" s="29"/>
      <c r="T90" s="29"/>
      <c r="U90" s="29"/>
      <c r="V90" s="29"/>
      <c r="W90" s="29"/>
      <c r="X90" s="29"/>
      <c r="Y90" s="29"/>
    </row>
    <row r="91" spans="2:25" ht="15.75" customHeight="1" x14ac:dyDescent="0.25">
      <c r="B91" s="29"/>
      <c r="C91" s="29"/>
      <c r="D91" s="29"/>
      <c r="E91" s="29"/>
      <c r="F91" s="29"/>
      <c r="G91" s="29"/>
      <c r="H91" s="29"/>
      <c r="I91" s="29"/>
      <c r="J91" s="29"/>
      <c r="K91" s="29"/>
      <c r="L91" s="29"/>
      <c r="M91" s="29"/>
      <c r="N91" s="29"/>
      <c r="O91" s="29"/>
      <c r="P91" s="29"/>
      <c r="Q91" s="29"/>
      <c r="R91" s="29"/>
      <c r="S91" s="29"/>
      <c r="T91" s="29"/>
      <c r="U91" s="29"/>
      <c r="V91" s="29"/>
      <c r="W91" s="29"/>
      <c r="X91" s="29"/>
      <c r="Y91" s="29"/>
    </row>
    <row r="92" spans="2:25" ht="15.75" customHeight="1" x14ac:dyDescent="0.25">
      <c r="B92" s="29"/>
      <c r="C92" s="29"/>
      <c r="D92" s="29"/>
      <c r="E92" s="29"/>
      <c r="F92" s="29"/>
      <c r="G92" s="29"/>
      <c r="H92" s="29"/>
      <c r="I92" s="29"/>
      <c r="J92" s="29"/>
      <c r="K92" s="29"/>
      <c r="L92" s="29"/>
      <c r="M92" s="29"/>
      <c r="N92" s="29"/>
      <c r="O92" s="29"/>
      <c r="P92" s="29"/>
      <c r="Q92" s="29"/>
      <c r="R92" s="29"/>
      <c r="S92" s="29"/>
      <c r="T92" s="29"/>
      <c r="U92" s="29"/>
      <c r="V92" s="29"/>
      <c r="W92" s="29"/>
      <c r="X92" s="29"/>
      <c r="Y92" s="29"/>
    </row>
    <row r="93" spans="2:25" ht="15.75" customHeight="1" x14ac:dyDescent="0.25">
      <c r="B93" s="29"/>
      <c r="C93" s="29"/>
      <c r="D93" s="29"/>
      <c r="E93" s="29"/>
      <c r="F93" s="29"/>
      <c r="G93" s="29"/>
      <c r="H93" s="29"/>
      <c r="I93" s="29"/>
      <c r="J93" s="29"/>
      <c r="K93" s="29"/>
      <c r="L93" s="29"/>
      <c r="M93" s="29"/>
      <c r="N93" s="29"/>
      <c r="O93" s="29"/>
      <c r="P93" s="29"/>
      <c r="Q93" s="29"/>
      <c r="R93" s="29"/>
      <c r="S93" s="29"/>
      <c r="T93" s="29"/>
      <c r="U93" s="29"/>
      <c r="V93" s="29"/>
      <c r="W93" s="29"/>
      <c r="X93" s="29"/>
      <c r="Y93" s="29"/>
    </row>
    <row r="94" spans="2:25" ht="15.75" customHeight="1" x14ac:dyDescent="0.25">
      <c r="B94" s="29"/>
      <c r="C94" s="29"/>
      <c r="D94" s="29"/>
      <c r="E94" s="29"/>
      <c r="F94" s="29"/>
      <c r="G94" s="29"/>
      <c r="H94" s="29"/>
      <c r="I94" s="29"/>
      <c r="J94" s="29"/>
      <c r="K94" s="29"/>
      <c r="L94" s="29"/>
      <c r="M94" s="29"/>
      <c r="N94" s="29"/>
      <c r="O94" s="29"/>
      <c r="P94" s="29"/>
      <c r="Q94" s="29"/>
      <c r="R94" s="29"/>
      <c r="S94" s="29"/>
      <c r="T94" s="29"/>
      <c r="U94" s="29"/>
      <c r="V94" s="29"/>
      <c r="W94" s="29"/>
      <c r="X94" s="29"/>
      <c r="Y94" s="29"/>
    </row>
    <row r="95" spans="2:25" ht="15.75" customHeight="1" x14ac:dyDescent="0.25">
      <c r="B95" s="29"/>
      <c r="C95" s="29"/>
      <c r="D95" s="29"/>
      <c r="E95" s="29"/>
      <c r="F95" s="29"/>
      <c r="G95" s="29"/>
      <c r="H95" s="29"/>
      <c r="I95" s="29"/>
      <c r="J95" s="29"/>
      <c r="K95" s="29"/>
      <c r="L95" s="29"/>
      <c r="M95" s="29"/>
      <c r="N95" s="29"/>
      <c r="O95" s="29"/>
      <c r="P95" s="29"/>
      <c r="Q95" s="29"/>
      <c r="R95" s="29"/>
      <c r="S95" s="29"/>
      <c r="T95" s="29"/>
      <c r="U95" s="29"/>
      <c r="V95" s="29"/>
      <c r="W95" s="29"/>
      <c r="X95" s="29"/>
      <c r="Y95" s="29"/>
    </row>
    <row r="96" spans="2:25" ht="15.75" customHeight="1" x14ac:dyDescent="0.25">
      <c r="B96" s="29"/>
      <c r="C96" s="29"/>
      <c r="D96" s="29"/>
      <c r="E96" s="29"/>
      <c r="F96" s="29"/>
      <c r="G96" s="29"/>
      <c r="H96" s="29"/>
      <c r="I96" s="29"/>
      <c r="J96" s="29"/>
      <c r="K96" s="29"/>
      <c r="L96" s="29"/>
      <c r="M96" s="29"/>
      <c r="N96" s="29"/>
      <c r="O96" s="29"/>
      <c r="P96" s="29"/>
      <c r="Q96" s="29"/>
      <c r="R96" s="29"/>
      <c r="S96" s="29"/>
      <c r="T96" s="29"/>
      <c r="U96" s="29"/>
      <c r="V96" s="29"/>
      <c r="W96" s="29"/>
      <c r="X96" s="29"/>
      <c r="Y96" s="29"/>
    </row>
    <row r="97" spans="2:25" ht="15.75" customHeight="1" x14ac:dyDescent="0.25">
      <c r="B97" s="29"/>
      <c r="C97" s="29"/>
      <c r="D97" s="29"/>
      <c r="E97" s="29"/>
      <c r="F97" s="29"/>
      <c r="G97" s="29"/>
      <c r="H97" s="29"/>
      <c r="I97" s="29"/>
      <c r="J97" s="29"/>
      <c r="K97" s="29"/>
      <c r="L97" s="29"/>
      <c r="M97" s="29"/>
      <c r="N97" s="29"/>
      <c r="O97" s="29"/>
      <c r="P97" s="29"/>
      <c r="Q97" s="29"/>
      <c r="R97" s="29"/>
      <c r="S97" s="29"/>
      <c r="T97" s="29"/>
      <c r="U97" s="29"/>
      <c r="V97" s="29"/>
      <c r="W97" s="29"/>
      <c r="X97" s="29"/>
      <c r="Y97" s="29"/>
    </row>
    <row r="98" spans="2:25" ht="15.75" customHeight="1" x14ac:dyDescent="0.25">
      <c r="B98" s="29"/>
      <c r="C98" s="29"/>
      <c r="D98" s="29"/>
      <c r="E98" s="29"/>
      <c r="F98" s="29"/>
      <c r="G98" s="29"/>
      <c r="H98" s="29"/>
      <c r="I98" s="29"/>
      <c r="J98" s="29"/>
      <c r="K98" s="29"/>
      <c r="L98" s="29"/>
      <c r="M98" s="29"/>
      <c r="N98" s="29"/>
      <c r="O98" s="29"/>
      <c r="P98" s="29"/>
      <c r="Q98" s="29"/>
      <c r="R98" s="29"/>
      <c r="S98" s="29"/>
      <c r="T98" s="29"/>
      <c r="U98" s="29"/>
      <c r="V98" s="29"/>
      <c r="W98" s="29"/>
      <c r="X98" s="29"/>
      <c r="Y98" s="29"/>
    </row>
    <row r="99" spans="2:25" ht="15.75" customHeight="1" x14ac:dyDescent="0.25">
      <c r="B99" s="29"/>
      <c r="C99" s="29"/>
      <c r="D99" s="29"/>
      <c r="E99" s="29"/>
      <c r="F99" s="29"/>
      <c r="G99" s="29"/>
      <c r="H99" s="29"/>
      <c r="I99" s="29"/>
      <c r="J99" s="29"/>
      <c r="K99" s="29"/>
      <c r="L99" s="29"/>
      <c r="M99" s="29"/>
      <c r="N99" s="29"/>
      <c r="O99" s="29"/>
      <c r="P99" s="29"/>
      <c r="Q99" s="29"/>
      <c r="R99" s="29"/>
      <c r="S99" s="29"/>
      <c r="T99" s="29"/>
      <c r="U99" s="29"/>
      <c r="V99" s="29"/>
      <c r="W99" s="29"/>
      <c r="X99" s="29"/>
      <c r="Y99" s="29"/>
    </row>
    <row r="100" spans="2:25" ht="15.75" customHeight="1" x14ac:dyDescent="0.25">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row>
    <row r="101" spans="2:25" ht="15.75" customHeight="1" x14ac:dyDescent="0.25">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row>
    <row r="102" spans="2:25" ht="15.75" customHeight="1" x14ac:dyDescent="0.25">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row>
    <row r="103" spans="2:25" ht="15.75" customHeight="1" x14ac:dyDescent="0.25">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row>
    <row r="104" spans="2:25" ht="15.75" customHeight="1" x14ac:dyDescent="0.25">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row>
    <row r="105" spans="2:25" ht="15.75" customHeight="1" x14ac:dyDescent="0.25">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row>
    <row r="106" spans="2:25" ht="15.75" customHeight="1" x14ac:dyDescent="0.25">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row>
    <row r="107" spans="2:25" ht="15.75" customHeight="1" x14ac:dyDescent="0.25">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row>
    <row r="108" spans="2:25" ht="15.75" customHeight="1" x14ac:dyDescent="0.25">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row>
    <row r="109" spans="2:25" ht="15.75" customHeight="1" x14ac:dyDescent="0.25">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row>
    <row r="110" spans="2:25" ht="15.75" customHeight="1" x14ac:dyDescent="0.25">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row>
    <row r="111" spans="2:25" ht="15.75" customHeight="1" x14ac:dyDescent="0.25">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row>
    <row r="112" spans="2:25" ht="15.75" customHeight="1" x14ac:dyDescent="0.25">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row>
    <row r="113" spans="2:25" ht="15.75" customHeight="1" x14ac:dyDescent="0.25">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row>
    <row r="114" spans="2:25" ht="15.75" customHeight="1" x14ac:dyDescent="0.25">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row>
    <row r="115" spans="2:25" ht="15.75" customHeight="1" x14ac:dyDescent="0.25">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row>
    <row r="116" spans="2:25" ht="15.75" customHeight="1" x14ac:dyDescent="0.25">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row>
    <row r="117" spans="2:25" ht="15.75" customHeight="1" x14ac:dyDescent="0.25">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row>
    <row r="118" spans="2:25" ht="15.75" customHeight="1" x14ac:dyDescent="0.25">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row>
    <row r="119" spans="2:25" ht="15.75" customHeight="1" x14ac:dyDescent="0.25">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row>
    <row r="120" spans="2:25" ht="15.75" customHeight="1" x14ac:dyDescent="0.25">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row>
    <row r="121" spans="2:25" ht="15.75" customHeight="1" x14ac:dyDescent="0.25">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row>
    <row r="122" spans="2:25" ht="15.75" customHeight="1" x14ac:dyDescent="0.25">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row>
    <row r="123" spans="2:25" ht="15.75" customHeight="1" x14ac:dyDescent="0.25">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row>
    <row r="124" spans="2:25" ht="15.75" customHeight="1" x14ac:dyDescent="0.25">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row>
    <row r="125" spans="2:25" ht="15.75" customHeight="1" x14ac:dyDescent="0.25">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row>
    <row r="126" spans="2:25" ht="15.75" customHeight="1" x14ac:dyDescent="0.25">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row>
    <row r="127" spans="2:25" ht="15.75" customHeight="1" x14ac:dyDescent="0.25">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row>
    <row r="128" spans="2:25" ht="15.75" customHeight="1" x14ac:dyDescent="0.25">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row>
    <row r="129" spans="2:25" ht="15.75" customHeight="1" x14ac:dyDescent="0.25">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row>
    <row r="130" spans="2:25" ht="15.75" customHeight="1" x14ac:dyDescent="0.25">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row>
    <row r="131" spans="2:25" ht="15.75" customHeight="1" x14ac:dyDescent="0.25">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row>
    <row r="132" spans="2:25" ht="15.75" customHeight="1" x14ac:dyDescent="0.25">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row>
    <row r="133" spans="2:25" ht="15.75" customHeight="1" x14ac:dyDescent="0.25">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row>
    <row r="134" spans="2:25" ht="15.75" customHeight="1" x14ac:dyDescent="0.25">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row>
    <row r="135" spans="2:25" ht="15.75" customHeight="1" x14ac:dyDescent="0.25">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row>
    <row r="136" spans="2:25" ht="15.75" customHeight="1" x14ac:dyDescent="0.25">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row>
    <row r="137" spans="2:25" ht="15.75" customHeight="1" x14ac:dyDescent="0.25">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row>
    <row r="138" spans="2:25" ht="15.75" customHeight="1" x14ac:dyDescent="0.25">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row>
    <row r="139" spans="2:25" ht="15.75" customHeight="1" x14ac:dyDescent="0.25">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row>
    <row r="140" spans="2:25" ht="15.75" customHeight="1" x14ac:dyDescent="0.25">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row>
    <row r="141" spans="2:25" ht="15.75" customHeight="1" x14ac:dyDescent="0.25">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row>
    <row r="142" spans="2:25" ht="15.75" customHeight="1" x14ac:dyDescent="0.25">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row>
    <row r="143" spans="2:25" ht="15.75" customHeight="1" x14ac:dyDescent="0.25">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row>
    <row r="144" spans="2:25" ht="15.75" customHeight="1" x14ac:dyDescent="0.25">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row>
    <row r="145" spans="2:25" ht="15.75" customHeight="1" x14ac:dyDescent="0.25">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row>
    <row r="146" spans="2:25" ht="15.75" customHeight="1" x14ac:dyDescent="0.25">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row>
    <row r="147" spans="2:25" ht="15.75" customHeight="1" x14ac:dyDescent="0.25">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row>
    <row r="148" spans="2:25" ht="15.75" customHeight="1" x14ac:dyDescent="0.25">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row>
    <row r="149" spans="2:25" ht="15.75" customHeight="1" x14ac:dyDescent="0.25">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row>
    <row r="150" spans="2:25" ht="15.75" customHeight="1" x14ac:dyDescent="0.25">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row>
    <row r="151" spans="2:25" ht="15.75" customHeight="1" x14ac:dyDescent="0.25">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row>
    <row r="152" spans="2:25" ht="15.75" customHeight="1" x14ac:dyDescent="0.25">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row>
    <row r="153" spans="2:25" ht="15.75" customHeight="1" x14ac:dyDescent="0.25">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row>
    <row r="154" spans="2:25" ht="15.75" customHeight="1" x14ac:dyDescent="0.25">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row>
    <row r="155" spans="2:25" ht="15.75" customHeight="1" x14ac:dyDescent="0.25">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row>
    <row r="156" spans="2:25" ht="15.75" customHeight="1" x14ac:dyDescent="0.25">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row>
    <row r="157" spans="2:25" ht="15.75" customHeight="1" x14ac:dyDescent="0.25">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row>
    <row r="158" spans="2:25" ht="15.75" customHeight="1" x14ac:dyDescent="0.25">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row>
    <row r="159" spans="2:25" ht="15.75" customHeight="1" x14ac:dyDescent="0.25">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row>
    <row r="160" spans="2:25" ht="15.75" customHeight="1" x14ac:dyDescent="0.25">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row>
    <row r="161" spans="2:25" ht="15.75" customHeight="1" x14ac:dyDescent="0.25">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row>
    <row r="162" spans="2:25" ht="15.75" customHeight="1" x14ac:dyDescent="0.25">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row>
    <row r="163" spans="2:25" ht="15.75" customHeight="1" x14ac:dyDescent="0.25">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row>
    <row r="164" spans="2:25" ht="15.75" customHeight="1" x14ac:dyDescent="0.25">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row>
    <row r="165" spans="2:25" ht="15.75" customHeight="1" x14ac:dyDescent="0.25">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row>
    <row r="166" spans="2:25" ht="15.75" customHeight="1" x14ac:dyDescent="0.25">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row>
    <row r="167" spans="2:25" ht="15.75" customHeight="1" x14ac:dyDescent="0.25">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row>
    <row r="168" spans="2:25" ht="15.75" customHeight="1" x14ac:dyDescent="0.25">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row>
    <row r="169" spans="2:25" ht="15.75" customHeight="1" x14ac:dyDescent="0.25">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row>
    <row r="170" spans="2:25" ht="15.75" customHeight="1" x14ac:dyDescent="0.25">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row>
    <row r="171" spans="2:25" ht="15.75" customHeight="1" x14ac:dyDescent="0.25">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row>
    <row r="172" spans="2:25" ht="15.75" customHeight="1" x14ac:dyDescent="0.25">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row>
    <row r="173" spans="2:25" ht="15.75" customHeight="1" x14ac:dyDescent="0.25">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row>
    <row r="174" spans="2:25" ht="15.75" customHeight="1" x14ac:dyDescent="0.25">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row>
    <row r="175" spans="2:25" ht="15.75" customHeight="1" x14ac:dyDescent="0.25">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row>
    <row r="176" spans="2:25" ht="15.75" customHeight="1" x14ac:dyDescent="0.25">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row>
    <row r="177" spans="2:25" ht="15.75" customHeight="1" x14ac:dyDescent="0.25">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row>
    <row r="178" spans="2:25" ht="15.75" customHeight="1" x14ac:dyDescent="0.25">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row>
    <row r="179" spans="2:25" ht="15.75" customHeight="1" x14ac:dyDescent="0.25">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row>
    <row r="180" spans="2:25" ht="15.75" customHeight="1" x14ac:dyDescent="0.25">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row>
    <row r="181" spans="2:25" ht="15.75" customHeight="1" x14ac:dyDescent="0.25">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row>
    <row r="182" spans="2:25" ht="15.75" customHeight="1" x14ac:dyDescent="0.25">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row>
    <row r="183" spans="2:25" ht="15.75" customHeight="1" x14ac:dyDescent="0.25">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row>
    <row r="184" spans="2:25" ht="15.75" customHeight="1" x14ac:dyDescent="0.25">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row>
    <row r="185" spans="2:25" ht="15.75" customHeight="1" x14ac:dyDescent="0.25">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row>
    <row r="186" spans="2:25" ht="15.75" customHeight="1" x14ac:dyDescent="0.25">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row>
    <row r="187" spans="2:25" ht="15.75" customHeight="1" x14ac:dyDescent="0.25">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row>
    <row r="188" spans="2:25" ht="15.75" customHeight="1" x14ac:dyDescent="0.25">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row>
    <row r="189" spans="2:25" ht="15.75" customHeight="1" x14ac:dyDescent="0.25">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row>
    <row r="190" spans="2:25" ht="15.75" customHeight="1" x14ac:dyDescent="0.25">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row>
    <row r="191" spans="2:25" ht="15.75" customHeight="1" x14ac:dyDescent="0.25">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row>
    <row r="192" spans="2:25" ht="15.75" customHeight="1" x14ac:dyDescent="0.25">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row>
    <row r="193" spans="2:25" ht="15.75" customHeight="1" x14ac:dyDescent="0.25">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row>
    <row r="194" spans="2:25" ht="15.75" customHeight="1" x14ac:dyDescent="0.25">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row>
    <row r="195" spans="2:25" ht="15.75" customHeight="1" x14ac:dyDescent="0.25">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row>
    <row r="196" spans="2:25" ht="15.75" customHeight="1" x14ac:dyDescent="0.25">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row>
    <row r="197" spans="2:25" ht="15.75" customHeight="1" x14ac:dyDescent="0.25">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row>
    <row r="198" spans="2:25" ht="15.75" customHeight="1" x14ac:dyDescent="0.25">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row>
    <row r="199" spans="2:25" ht="15.75" customHeight="1" x14ac:dyDescent="0.25">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row>
    <row r="200" spans="2:25" ht="15.75" customHeight="1" x14ac:dyDescent="0.25">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row>
    <row r="201" spans="2:25" ht="15.75" customHeight="1" x14ac:dyDescent="0.25">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row>
    <row r="202" spans="2:25" ht="15.75" customHeight="1" x14ac:dyDescent="0.25">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row>
    <row r="203" spans="2:25" ht="15.75" customHeight="1" x14ac:dyDescent="0.25">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row>
    <row r="204" spans="2:25" ht="15.75" customHeight="1" x14ac:dyDescent="0.25">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row>
    <row r="205" spans="2:25" ht="15.75" customHeight="1" x14ac:dyDescent="0.25">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row>
    <row r="206" spans="2:25" ht="15.75" customHeight="1" x14ac:dyDescent="0.25">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row>
    <row r="207" spans="2:25" ht="15.75" customHeight="1" x14ac:dyDescent="0.25">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row>
    <row r="208" spans="2:25" ht="15.75" customHeight="1" x14ac:dyDescent="0.25">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row>
    <row r="209" spans="2:25" ht="15.75" customHeight="1" x14ac:dyDescent="0.25">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row>
    <row r="210" spans="2:25" ht="15.75" customHeight="1" x14ac:dyDescent="0.25">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row>
    <row r="211" spans="2:25" ht="15.75" customHeight="1" x14ac:dyDescent="0.25">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row>
    <row r="212" spans="2:25" ht="15.75" customHeight="1" x14ac:dyDescent="0.25">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row>
    <row r="213" spans="2:25" ht="15.75" customHeight="1" x14ac:dyDescent="0.25">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row>
    <row r="214" spans="2:25" ht="15.75" customHeight="1" x14ac:dyDescent="0.25">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row>
    <row r="215" spans="2:25" ht="15.75" customHeight="1" x14ac:dyDescent="0.25">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row>
    <row r="216" spans="2:25" ht="15.75" customHeight="1" x14ac:dyDescent="0.25">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row>
    <row r="217" spans="2:25" ht="15.75" customHeight="1" x14ac:dyDescent="0.25">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row>
    <row r="218" spans="2:25" ht="15.75" customHeight="1" x14ac:dyDescent="0.25">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row>
    <row r="219" spans="2:25" ht="15.75" customHeight="1" x14ac:dyDescent="0.25">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row>
    <row r="220" spans="2:25" ht="15.75" customHeight="1" x14ac:dyDescent="0.25">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row>
    <row r="221" spans="2:25" ht="15.75" customHeight="1" x14ac:dyDescent="0.25">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row>
    <row r="222" spans="2:25" ht="15.75" customHeight="1" x14ac:dyDescent="0.25">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row>
    <row r="223" spans="2:25" ht="15.75" customHeight="1" x14ac:dyDescent="0.25">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row>
    <row r="224" spans="2:25" ht="15.75" customHeight="1" x14ac:dyDescent="0.25">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row>
    <row r="225" spans="2:25" ht="15.75" customHeight="1" x14ac:dyDescent="0.25">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row>
    <row r="226" spans="2:25" ht="15.75" customHeight="1" x14ac:dyDescent="0.25">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row>
    <row r="227" spans="2:25" ht="15.75" customHeight="1" x14ac:dyDescent="0.25">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row>
    <row r="228" spans="2:25" ht="15.75" customHeight="1" x14ac:dyDescent="0.25">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row>
    <row r="229" spans="2:25" ht="15.75" customHeight="1" x14ac:dyDescent="0.25">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row>
    <row r="230" spans="2:25" ht="15.75" customHeight="1" x14ac:dyDescent="0.25">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row>
    <row r="231" spans="2:25" ht="15.75" customHeight="1" x14ac:dyDescent="0.25">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row>
    <row r="232" spans="2:25" ht="15.75" customHeight="1" x14ac:dyDescent="0.25">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row>
    <row r="233" spans="2:25" ht="15.75" customHeight="1" x14ac:dyDescent="0.25">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row>
    <row r="234" spans="2:25" ht="15.75" customHeight="1" x14ac:dyDescent="0.25">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row>
    <row r="235" spans="2:25" ht="15.75" customHeight="1" x14ac:dyDescent="0.25">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row>
    <row r="236" spans="2:25" ht="15.75" customHeight="1" x14ac:dyDescent="0.25">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row>
    <row r="237" spans="2:25" ht="15.75" customHeight="1" x14ac:dyDescent="0.25">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row>
    <row r="238" spans="2:25" ht="15.75" customHeight="1" x14ac:dyDescent="0.25">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row>
    <row r="239" spans="2:25" ht="15.75" customHeight="1" x14ac:dyDescent="0.25">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row>
    <row r="240" spans="2:25" ht="15.75" customHeight="1" x14ac:dyDescent="0.25">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row>
    <row r="241" spans="2:25" ht="15.75" customHeight="1" x14ac:dyDescent="0.25">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row>
    <row r="242" spans="2:25" ht="15.75" customHeight="1" x14ac:dyDescent="0.25">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row>
    <row r="243" spans="2:25" ht="15.75" customHeight="1" x14ac:dyDescent="0.25">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row>
    <row r="244" spans="2:25" ht="15.75" customHeight="1" x14ac:dyDescent="0.25">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row>
    <row r="245" spans="2:25" ht="15.75" customHeight="1" x14ac:dyDescent="0.25">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row>
    <row r="246" spans="2:25" ht="15.75" customHeight="1" x14ac:dyDescent="0.25">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row>
    <row r="247" spans="2:25" ht="15.75" customHeight="1" x14ac:dyDescent="0.25">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row>
    <row r="248" spans="2:25" ht="15.75" customHeight="1" x14ac:dyDescent="0.25">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row>
    <row r="249" spans="2:25" ht="15.75" customHeight="1" x14ac:dyDescent="0.25">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row>
    <row r="250" spans="2:25" ht="15.75" customHeight="1" x14ac:dyDescent="0.25">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row>
    <row r="251" spans="2:25" ht="15.75" customHeight="1" x14ac:dyDescent="0.25">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row>
    <row r="252" spans="2:25" ht="15.75" customHeight="1" x14ac:dyDescent="0.25">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row>
    <row r="253" spans="2:25" ht="15.75" customHeight="1" x14ac:dyDescent="0.25">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row>
    <row r="254" spans="2:25" ht="15.75" customHeight="1" x14ac:dyDescent="0.25">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row>
    <row r="255" spans="2:25" ht="15.75" customHeight="1" x14ac:dyDescent="0.25">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row>
    <row r="256" spans="2:25" ht="15.75" customHeight="1" x14ac:dyDescent="0.25">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row>
    <row r="257" spans="2:25" ht="15.75" customHeight="1" x14ac:dyDescent="0.25">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row>
    <row r="258" spans="2:25" ht="15.75" customHeight="1" x14ac:dyDescent="0.25">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row>
    <row r="259" spans="2:25" ht="15.75" customHeight="1" x14ac:dyDescent="0.25">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row>
    <row r="260" spans="2:25" ht="15.75" customHeight="1" x14ac:dyDescent="0.25">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row>
    <row r="261" spans="2:25" ht="15.75" customHeight="1" x14ac:dyDescent="0.25">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row>
    <row r="262" spans="2:25" ht="15.75" customHeight="1" x14ac:dyDescent="0.25">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row>
    <row r="263" spans="2:25" ht="15.75" customHeight="1" x14ac:dyDescent="0.25">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row>
    <row r="264" spans="2:25" ht="15.75" customHeight="1" x14ac:dyDescent="0.25">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row>
    <row r="265" spans="2:25" ht="15.75" customHeight="1" x14ac:dyDescent="0.25">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row>
    <row r="266" spans="2:25" ht="15.75" customHeight="1" x14ac:dyDescent="0.25">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row>
    <row r="267" spans="2:25" ht="15.75" customHeight="1" x14ac:dyDescent="0.25">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row>
    <row r="268" spans="2:25" ht="15.75" customHeight="1" x14ac:dyDescent="0.25">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row>
    <row r="269" spans="2:25" ht="15.75" customHeight="1" x14ac:dyDescent="0.25">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row>
    <row r="270" spans="2:25" ht="15.75" customHeight="1" x14ac:dyDescent="0.25">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row>
    <row r="271" spans="2:25" ht="15.75" customHeight="1" x14ac:dyDescent="0.25">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row>
    <row r="272" spans="2:25" ht="15.75" customHeight="1" x14ac:dyDescent="0.25">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row>
    <row r="273" spans="2:25" ht="15.75" customHeight="1" x14ac:dyDescent="0.25">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row>
    <row r="274" spans="2:25" ht="15.75" customHeight="1" x14ac:dyDescent="0.25">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row>
    <row r="275" spans="2:25" ht="15.75" customHeight="1" x14ac:dyDescent="0.25">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row>
    <row r="276" spans="2:25" ht="15.75" customHeight="1" x14ac:dyDescent="0.25">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row>
    <row r="277" spans="2:25" ht="15.75" customHeight="1" x14ac:dyDescent="0.25">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row>
    <row r="278" spans="2:25" ht="15.75" customHeight="1" x14ac:dyDescent="0.25">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row>
    <row r="279" spans="2:25" ht="15.75" customHeight="1" x14ac:dyDescent="0.25">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row>
    <row r="280" spans="2:25" ht="15.75" customHeight="1" x14ac:dyDescent="0.25">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row>
    <row r="281" spans="2:25" ht="15.75" customHeight="1" x14ac:dyDescent="0.25">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row>
    <row r="282" spans="2:25" ht="15.75" customHeight="1" x14ac:dyDescent="0.25">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row>
    <row r="283" spans="2:25" ht="15.75" customHeight="1" x14ac:dyDescent="0.25">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row>
    <row r="284" spans="2:25" ht="15.75" customHeight="1" x14ac:dyDescent="0.25">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row>
    <row r="285" spans="2:25" ht="15.75" customHeight="1" x14ac:dyDescent="0.25">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row>
    <row r="286" spans="2:25" ht="15.75" customHeight="1" x14ac:dyDescent="0.25">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row>
    <row r="287" spans="2:25" ht="15.75" customHeight="1" x14ac:dyDescent="0.25">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row>
    <row r="288" spans="2:25" ht="15.75" customHeight="1" x14ac:dyDescent="0.25">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row>
    <row r="289" spans="2:25" ht="15.75" customHeight="1" x14ac:dyDescent="0.25">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row>
    <row r="290" spans="2:25" ht="15.75" customHeight="1" x14ac:dyDescent="0.25">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row>
    <row r="291" spans="2:25" ht="15.75" customHeight="1" x14ac:dyDescent="0.25">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row>
    <row r="292" spans="2:25" ht="15.75" customHeight="1" x14ac:dyDescent="0.25">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row>
    <row r="293" spans="2:25" ht="15.75" customHeight="1" x14ac:dyDescent="0.25">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row>
    <row r="294" spans="2:25" ht="15.75" customHeight="1" x14ac:dyDescent="0.25">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row>
    <row r="295" spans="2:25" ht="15.75" customHeight="1" x14ac:dyDescent="0.25">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row>
    <row r="296" spans="2:25" ht="15.75" customHeight="1" x14ac:dyDescent="0.25">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row>
    <row r="297" spans="2:25" ht="15.75" customHeight="1" x14ac:dyDescent="0.25">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row>
    <row r="298" spans="2:25" ht="15.75" customHeight="1" x14ac:dyDescent="0.25">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row>
    <row r="299" spans="2:25" ht="15.75" customHeight="1" x14ac:dyDescent="0.25">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row>
    <row r="300" spans="2:25" ht="15.75" customHeight="1" x14ac:dyDescent="0.25">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row>
    <row r="301" spans="2:25" ht="15.75" customHeight="1" x14ac:dyDescent="0.25">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row>
    <row r="302" spans="2:25" ht="15.75" customHeight="1" x14ac:dyDescent="0.25">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row>
    <row r="303" spans="2:25" ht="15.75" customHeight="1" x14ac:dyDescent="0.25">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row>
    <row r="304" spans="2:25" ht="15.75" customHeight="1" x14ac:dyDescent="0.25">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row>
    <row r="305" spans="2:25" ht="15.75" customHeight="1" x14ac:dyDescent="0.25">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row>
    <row r="306" spans="2:25" ht="15.75" customHeight="1" x14ac:dyDescent="0.25">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row>
    <row r="307" spans="2:25" ht="15.75" customHeight="1" x14ac:dyDescent="0.25">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row>
    <row r="308" spans="2:25" ht="15.75" customHeight="1" x14ac:dyDescent="0.25">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row>
    <row r="309" spans="2:25" ht="15.75" customHeight="1" x14ac:dyDescent="0.25">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row>
    <row r="310" spans="2:25" ht="15.75" customHeight="1" x14ac:dyDescent="0.25">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row>
    <row r="311" spans="2:25" ht="15.75" customHeight="1" x14ac:dyDescent="0.25">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row>
    <row r="312" spans="2:25" ht="15.75" customHeight="1" x14ac:dyDescent="0.25">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row>
    <row r="313" spans="2:25" ht="15.75" customHeight="1" x14ac:dyDescent="0.25">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row>
    <row r="314" spans="2:25" ht="15.75" customHeight="1" x14ac:dyDescent="0.25">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row>
    <row r="315" spans="2:25" ht="15.75" customHeight="1" x14ac:dyDescent="0.25">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row>
    <row r="316" spans="2:25" ht="15.75" customHeight="1" x14ac:dyDescent="0.25">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row>
    <row r="317" spans="2:25" ht="15.75" customHeight="1" x14ac:dyDescent="0.25">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row>
    <row r="318" spans="2:25" ht="15.75" customHeight="1" x14ac:dyDescent="0.25">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row>
    <row r="319" spans="2:25" ht="15.75" customHeight="1" x14ac:dyDescent="0.25">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row>
    <row r="320" spans="2:25" ht="15.75" customHeight="1" x14ac:dyDescent="0.25">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row>
    <row r="321" spans="2:25" ht="15.75" customHeight="1" x14ac:dyDescent="0.25">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row>
    <row r="322" spans="2:25" ht="15.75" customHeight="1" x14ac:dyDescent="0.25">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row>
    <row r="323" spans="2:25" ht="15.75" customHeight="1" x14ac:dyDescent="0.25">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row>
    <row r="324" spans="2:25" ht="15.75" customHeight="1" x14ac:dyDescent="0.25">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row>
    <row r="325" spans="2:25" ht="15.75" customHeight="1" x14ac:dyDescent="0.25">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row>
    <row r="326" spans="2:25" ht="15.75" customHeight="1" x14ac:dyDescent="0.25">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row>
    <row r="327" spans="2:25" ht="15.75" customHeight="1" x14ac:dyDescent="0.25">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row>
    <row r="328" spans="2:25" ht="15.75" customHeight="1" x14ac:dyDescent="0.25">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row>
    <row r="329" spans="2:25" ht="15.75" customHeight="1" x14ac:dyDescent="0.25">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row>
    <row r="330" spans="2:25" ht="15.75" customHeight="1" x14ac:dyDescent="0.25">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row>
    <row r="331" spans="2:25" ht="15.75" customHeight="1" x14ac:dyDescent="0.25">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row>
    <row r="332" spans="2:25" ht="15.75" customHeight="1" x14ac:dyDescent="0.25">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row>
    <row r="333" spans="2:25" ht="15.75" customHeight="1" x14ac:dyDescent="0.25">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row>
    <row r="334" spans="2:25" ht="15.75" customHeight="1" x14ac:dyDescent="0.25">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row>
    <row r="335" spans="2:25" ht="15.75" customHeight="1" x14ac:dyDescent="0.25">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row>
    <row r="336" spans="2:25" ht="15.75" customHeight="1" x14ac:dyDescent="0.25">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row>
    <row r="337" spans="2:25" ht="15.75" customHeight="1" x14ac:dyDescent="0.25">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row>
    <row r="338" spans="2:25" ht="15.75" customHeight="1" x14ac:dyDescent="0.25">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row>
    <row r="339" spans="2:25" ht="15.75" customHeight="1" x14ac:dyDescent="0.25">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row>
    <row r="340" spans="2:25" ht="15.75" customHeight="1" x14ac:dyDescent="0.25">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row>
    <row r="341" spans="2:25" ht="15.75" customHeight="1" x14ac:dyDescent="0.25">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row>
    <row r="342" spans="2:25" ht="15.75" customHeight="1" x14ac:dyDescent="0.25">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row>
    <row r="343" spans="2:25" ht="15.75" customHeight="1" x14ac:dyDescent="0.25">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row>
    <row r="344" spans="2:25" ht="15.75" customHeight="1" x14ac:dyDescent="0.25">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row>
    <row r="345" spans="2:25" ht="15.75" customHeight="1" x14ac:dyDescent="0.25">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row>
    <row r="346" spans="2:25" ht="15.75" customHeight="1" x14ac:dyDescent="0.25">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row>
    <row r="347" spans="2:25" ht="15.75" customHeight="1" x14ac:dyDescent="0.25">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row>
    <row r="348" spans="2:25" ht="15.75" customHeight="1" x14ac:dyDescent="0.25">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row>
    <row r="349" spans="2:25" ht="15.75" customHeight="1" x14ac:dyDescent="0.25">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row>
    <row r="350" spans="2:25" ht="15.75" customHeight="1" x14ac:dyDescent="0.25">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row>
    <row r="351" spans="2:25" ht="15.75" customHeight="1" x14ac:dyDescent="0.25">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row>
    <row r="352" spans="2:25" ht="15.75" customHeight="1" x14ac:dyDescent="0.25">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row>
    <row r="353" spans="2:25" ht="15.75" customHeight="1" x14ac:dyDescent="0.25">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row>
    <row r="354" spans="2:25" ht="15.75" customHeight="1" x14ac:dyDescent="0.25">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row>
    <row r="355" spans="2:25" ht="15.75" customHeight="1" x14ac:dyDescent="0.25">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row>
    <row r="356" spans="2:25" ht="15.75" customHeight="1" x14ac:dyDescent="0.25">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row>
    <row r="357" spans="2:25" ht="15.75" customHeight="1" x14ac:dyDescent="0.25">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row>
    <row r="358" spans="2:25" ht="15.75" customHeight="1" x14ac:dyDescent="0.25">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row>
    <row r="359" spans="2:25" ht="15.75" customHeight="1" x14ac:dyDescent="0.25">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row>
    <row r="360" spans="2:25" ht="15.75" customHeight="1" x14ac:dyDescent="0.25">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row>
    <row r="361" spans="2:25" ht="15.75" customHeight="1" x14ac:dyDescent="0.25">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row>
    <row r="362" spans="2:25" ht="15.75" customHeight="1" x14ac:dyDescent="0.25">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row>
    <row r="363" spans="2:25" ht="15.75" customHeight="1" x14ac:dyDescent="0.25">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row>
    <row r="364" spans="2:25" ht="15.75" customHeight="1" x14ac:dyDescent="0.25">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row>
    <row r="365" spans="2:25" ht="15.75" customHeight="1" x14ac:dyDescent="0.25">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row>
    <row r="366" spans="2:25" ht="15.75" customHeight="1" x14ac:dyDescent="0.25">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row>
    <row r="367" spans="2:25" ht="15.75" customHeight="1" x14ac:dyDescent="0.25">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row>
    <row r="368" spans="2:25" ht="15.75" customHeight="1" x14ac:dyDescent="0.25">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row>
    <row r="369" spans="2:25" ht="15.75" customHeight="1" x14ac:dyDescent="0.25">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row>
    <row r="370" spans="2:25" ht="15.75" customHeight="1" x14ac:dyDescent="0.25">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row>
    <row r="371" spans="2:25" ht="15.75" customHeight="1" x14ac:dyDescent="0.25">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row>
    <row r="372" spans="2:25" ht="15.75" customHeight="1" x14ac:dyDescent="0.25">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row>
    <row r="373" spans="2:25" ht="15.75" customHeight="1" x14ac:dyDescent="0.25">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row>
    <row r="374" spans="2:25" ht="15.75" customHeight="1" x14ac:dyDescent="0.25">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row>
    <row r="375" spans="2:25" ht="15.75" customHeight="1" x14ac:dyDescent="0.25">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row>
    <row r="376" spans="2:25" ht="15.75" customHeight="1" x14ac:dyDescent="0.25">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row>
    <row r="377" spans="2:25" ht="15.75" customHeight="1" x14ac:dyDescent="0.25">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row>
    <row r="378" spans="2:25" ht="15.75" customHeight="1" x14ac:dyDescent="0.25">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row>
    <row r="379" spans="2:25" ht="15.75" customHeight="1" x14ac:dyDescent="0.25">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row>
    <row r="380" spans="2:25" ht="15.75" customHeight="1" x14ac:dyDescent="0.25">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row>
    <row r="381" spans="2:25" ht="15.75" customHeight="1" x14ac:dyDescent="0.25">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row>
    <row r="382" spans="2:25" ht="15.75" customHeight="1" x14ac:dyDescent="0.25">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row>
    <row r="383" spans="2:25" ht="15.75" customHeight="1" x14ac:dyDescent="0.25">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row>
    <row r="384" spans="2:25" ht="15.75" customHeight="1" x14ac:dyDescent="0.25">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row>
    <row r="385" spans="2:25" ht="15.75" customHeight="1" x14ac:dyDescent="0.25">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row>
    <row r="386" spans="2:25" ht="15.75" customHeight="1" x14ac:dyDescent="0.25">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row>
    <row r="387" spans="2:25" ht="15.75" customHeight="1" x14ac:dyDescent="0.25">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row>
    <row r="388" spans="2:25" ht="15.75" customHeight="1" x14ac:dyDescent="0.25">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row>
    <row r="389" spans="2:25" ht="15.75" customHeight="1" x14ac:dyDescent="0.25">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row>
    <row r="390" spans="2:25" ht="15.75" customHeight="1" x14ac:dyDescent="0.25">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row>
    <row r="391" spans="2:25" ht="15.75" customHeight="1" x14ac:dyDescent="0.25">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row>
    <row r="392" spans="2:25" ht="15.75" customHeight="1" x14ac:dyDescent="0.25">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row>
    <row r="393" spans="2:25" ht="15.75" customHeight="1" x14ac:dyDescent="0.25">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row>
    <row r="394" spans="2:25" ht="15.75" customHeight="1" x14ac:dyDescent="0.25">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row>
    <row r="395" spans="2:25" ht="15.75" customHeight="1" x14ac:dyDescent="0.25">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row>
    <row r="396" spans="2:25" ht="15.75" customHeight="1" x14ac:dyDescent="0.25">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row>
    <row r="397" spans="2:25" ht="15.75" customHeight="1" x14ac:dyDescent="0.25">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row>
    <row r="398" spans="2:25" ht="15.75" customHeight="1" x14ac:dyDescent="0.25">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row>
    <row r="399" spans="2:25" ht="15.75" customHeight="1" x14ac:dyDescent="0.25">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row>
    <row r="400" spans="2:25" ht="15.75" customHeight="1" x14ac:dyDescent="0.25">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row>
    <row r="401" spans="2:25" ht="15.75" customHeight="1" x14ac:dyDescent="0.25">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row>
    <row r="402" spans="2:25" ht="15.75" customHeight="1" x14ac:dyDescent="0.25">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row>
    <row r="403" spans="2:25" ht="15.75" customHeight="1" x14ac:dyDescent="0.25">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row>
    <row r="404" spans="2:25" ht="15.75" customHeight="1" x14ac:dyDescent="0.25">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row>
    <row r="405" spans="2:25" ht="15.75" customHeight="1" x14ac:dyDescent="0.25">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row>
    <row r="406" spans="2:25" ht="15.75" customHeight="1" x14ac:dyDescent="0.25">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row>
    <row r="407" spans="2:25" ht="15.75" customHeight="1" x14ac:dyDescent="0.25">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row>
    <row r="408" spans="2:25" ht="15.75" customHeight="1" x14ac:dyDescent="0.25">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row>
    <row r="409" spans="2:25" ht="15.75" customHeight="1" x14ac:dyDescent="0.25">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row>
    <row r="410" spans="2:25" ht="15.75" customHeight="1" x14ac:dyDescent="0.25">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row>
    <row r="411" spans="2:25" ht="15.75" customHeight="1" x14ac:dyDescent="0.25">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row>
    <row r="412" spans="2:25" ht="15.75" customHeight="1" x14ac:dyDescent="0.25">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row>
    <row r="413" spans="2:25" ht="15.75" customHeight="1" x14ac:dyDescent="0.25">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row>
    <row r="414" spans="2:25" ht="15.75" customHeight="1" x14ac:dyDescent="0.25">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row>
    <row r="415" spans="2:25" ht="15.75" customHeight="1" x14ac:dyDescent="0.25">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row>
    <row r="416" spans="2:25" ht="15.75" customHeight="1" x14ac:dyDescent="0.25">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row>
    <row r="417" spans="2:25" ht="15.75" customHeight="1" x14ac:dyDescent="0.25">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row>
    <row r="418" spans="2:25" ht="15.75" customHeight="1" x14ac:dyDescent="0.25">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row>
    <row r="419" spans="2:25" ht="15.75" customHeight="1" x14ac:dyDescent="0.25">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row>
    <row r="420" spans="2:25" ht="15.75" customHeight="1" x14ac:dyDescent="0.25">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row>
    <row r="421" spans="2:25" ht="15.75" customHeight="1" x14ac:dyDescent="0.25">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row>
    <row r="422" spans="2:25" ht="15.75" customHeight="1" x14ac:dyDescent="0.25">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row>
    <row r="423" spans="2:25" ht="15.75" customHeight="1" x14ac:dyDescent="0.25">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row>
    <row r="424" spans="2:25" ht="15.75" customHeight="1" x14ac:dyDescent="0.25">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row>
    <row r="425" spans="2:25" ht="15.75" customHeight="1" x14ac:dyDescent="0.25">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row>
    <row r="426" spans="2:25" ht="15.75" customHeight="1" x14ac:dyDescent="0.25">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row>
    <row r="427" spans="2:25" ht="15.75" customHeight="1" x14ac:dyDescent="0.25">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row>
    <row r="428" spans="2:25" ht="15.75" customHeight="1" x14ac:dyDescent="0.25">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row>
    <row r="429" spans="2:25" ht="15.75" customHeight="1" x14ac:dyDescent="0.25">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row>
    <row r="430" spans="2:25" ht="15.75" customHeight="1" x14ac:dyDescent="0.25">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row>
    <row r="431" spans="2:25" ht="15.75" customHeight="1" x14ac:dyDescent="0.25">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row>
    <row r="432" spans="2:25" ht="15.75" customHeight="1" x14ac:dyDescent="0.25">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row>
    <row r="433" spans="2:25" ht="15.75" customHeight="1" x14ac:dyDescent="0.25">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row>
    <row r="434" spans="2:25" ht="15.75" customHeight="1" x14ac:dyDescent="0.25">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row>
    <row r="435" spans="2:25" ht="15.75" customHeight="1" x14ac:dyDescent="0.25">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row>
    <row r="436" spans="2:25" ht="15.75" customHeight="1" x14ac:dyDescent="0.25">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row>
    <row r="437" spans="2:25" ht="15.75" customHeight="1" x14ac:dyDescent="0.25">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row>
    <row r="438" spans="2:25" ht="15.75" customHeight="1" x14ac:dyDescent="0.25">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row>
    <row r="439" spans="2:25" ht="15.75" customHeight="1" x14ac:dyDescent="0.25">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row>
    <row r="440" spans="2:25" ht="15.75" customHeight="1" x14ac:dyDescent="0.25">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row>
    <row r="441" spans="2:25" ht="15.75" customHeight="1" x14ac:dyDescent="0.25">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row>
    <row r="442" spans="2:25" ht="15.75" customHeight="1" x14ac:dyDescent="0.25">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row>
    <row r="443" spans="2:25" ht="15.75" customHeight="1" x14ac:dyDescent="0.25">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row>
    <row r="444" spans="2:25" ht="15.75" customHeight="1" x14ac:dyDescent="0.25">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row>
    <row r="445" spans="2:25" ht="15.75" customHeight="1" x14ac:dyDescent="0.25">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row>
    <row r="446" spans="2:25" ht="15.75" customHeight="1" x14ac:dyDescent="0.25">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row>
    <row r="447" spans="2:25" ht="15.75" customHeight="1" x14ac:dyDescent="0.25">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row>
    <row r="448" spans="2:25" ht="15.75" customHeight="1" x14ac:dyDescent="0.25">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row>
    <row r="449" spans="2:25" ht="15.75" customHeight="1" x14ac:dyDescent="0.25">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row>
    <row r="450" spans="2:25" ht="15.75" customHeight="1" x14ac:dyDescent="0.25">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row>
    <row r="451" spans="2:25" ht="15.75" customHeight="1" x14ac:dyDescent="0.25">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row>
    <row r="452" spans="2:25" ht="15.75" customHeight="1" x14ac:dyDescent="0.25">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row>
    <row r="453" spans="2:25" ht="15.75" customHeight="1" x14ac:dyDescent="0.25">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row>
    <row r="454" spans="2:25" ht="15.75" customHeight="1" x14ac:dyDescent="0.25">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row>
    <row r="455" spans="2:25" ht="15.75" customHeight="1" x14ac:dyDescent="0.25">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row>
    <row r="456" spans="2:25" ht="15.75" customHeight="1" x14ac:dyDescent="0.25">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row>
    <row r="457" spans="2:25" ht="15.75" customHeight="1" x14ac:dyDescent="0.25">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row>
    <row r="458" spans="2:25" ht="15.75" customHeight="1" x14ac:dyDescent="0.25">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row>
    <row r="459" spans="2:25" ht="15.75" customHeight="1" x14ac:dyDescent="0.25">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row>
    <row r="460" spans="2:25" ht="15.75" customHeight="1" x14ac:dyDescent="0.25">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row>
    <row r="461" spans="2:25" ht="15.75" customHeight="1" x14ac:dyDescent="0.25">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row>
    <row r="462" spans="2:25" ht="15.75" customHeight="1" x14ac:dyDescent="0.25">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row>
    <row r="463" spans="2:25" ht="15.75" customHeight="1" x14ac:dyDescent="0.25">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row>
    <row r="464" spans="2:25" ht="15.75" customHeight="1" x14ac:dyDescent="0.25">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row>
    <row r="465" spans="2:25" ht="15.75" customHeight="1" x14ac:dyDescent="0.25">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row>
    <row r="466" spans="2:25" ht="15.75" customHeight="1" x14ac:dyDescent="0.25">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row>
    <row r="467" spans="2:25" ht="15.75" customHeight="1" x14ac:dyDescent="0.25">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row>
    <row r="468" spans="2:25" ht="15.75" customHeight="1" x14ac:dyDescent="0.25">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row>
    <row r="469" spans="2:25" ht="15.75" customHeight="1" x14ac:dyDescent="0.25">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row>
    <row r="470" spans="2:25" ht="15.75" customHeight="1" x14ac:dyDescent="0.25">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row>
    <row r="471" spans="2:25" ht="15.75" customHeight="1" x14ac:dyDescent="0.25">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row>
    <row r="472" spans="2:25" ht="15.75" customHeight="1" x14ac:dyDescent="0.25">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row>
    <row r="473" spans="2:25" ht="15.75" customHeight="1" x14ac:dyDescent="0.25">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row>
    <row r="474" spans="2:25" ht="15.75" customHeight="1" x14ac:dyDescent="0.25">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row>
    <row r="475" spans="2:25" ht="15.75" customHeight="1" x14ac:dyDescent="0.25">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row>
    <row r="476" spans="2:25" ht="15.75" customHeight="1" x14ac:dyDescent="0.25">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row>
    <row r="477" spans="2:25" ht="15.75" customHeight="1" x14ac:dyDescent="0.25">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row>
    <row r="478" spans="2:25" ht="15.75" customHeight="1" x14ac:dyDescent="0.25">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row>
    <row r="479" spans="2:25" ht="15.75" customHeight="1" x14ac:dyDescent="0.25">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row>
    <row r="480" spans="2:25" ht="15.75" customHeight="1" x14ac:dyDescent="0.25">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row>
    <row r="481" spans="2:25" ht="15.75" customHeight="1" x14ac:dyDescent="0.25">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row>
    <row r="482" spans="2:25" ht="15.75" customHeight="1" x14ac:dyDescent="0.25">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row>
    <row r="483" spans="2:25" ht="15.75" customHeight="1" x14ac:dyDescent="0.25">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row>
    <row r="484" spans="2:25" ht="15.75" customHeight="1" x14ac:dyDescent="0.25">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row>
    <row r="485" spans="2:25" ht="15.75" customHeight="1" x14ac:dyDescent="0.25">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row>
    <row r="486" spans="2:25" ht="15.75" customHeight="1" x14ac:dyDescent="0.25">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row>
    <row r="487" spans="2:25" ht="15.75" customHeight="1" x14ac:dyDescent="0.25">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row>
    <row r="488" spans="2:25" ht="15.75" customHeight="1" x14ac:dyDescent="0.25">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row>
    <row r="489" spans="2:25" ht="15.75" customHeight="1" x14ac:dyDescent="0.25">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row>
    <row r="490" spans="2:25" ht="15.75" customHeight="1" x14ac:dyDescent="0.25">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row>
    <row r="491" spans="2:25" ht="15.75" customHeight="1" x14ac:dyDescent="0.25">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row>
    <row r="492" spans="2:25" ht="15.75" customHeight="1" x14ac:dyDescent="0.25">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row>
    <row r="493" spans="2:25" ht="15.75" customHeight="1" x14ac:dyDescent="0.25">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row>
    <row r="494" spans="2:25" ht="15.75" customHeight="1" x14ac:dyDescent="0.25">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row>
    <row r="495" spans="2:25" ht="15.75" customHeight="1" x14ac:dyDescent="0.25">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row>
    <row r="496" spans="2:25" ht="15.75" customHeight="1" x14ac:dyDescent="0.25">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row>
    <row r="497" spans="2:25" ht="15.75" customHeight="1" x14ac:dyDescent="0.25">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row>
    <row r="498" spans="2:25" ht="15.75" customHeight="1" x14ac:dyDescent="0.25">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row>
    <row r="499" spans="2:25" ht="15.75" customHeight="1" x14ac:dyDescent="0.25">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row>
    <row r="500" spans="2:25" ht="15.75" customHeight="1" x14ac:dyDescent="0.25">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row>
    <row r="501" spans="2:25" ht="15.75" customHeight="1" x14ac:dyDescent="0.25">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row>
    <row r="502" spans="2:25" ht="15.75" customHeight="1" x14ac:dyDescent="0.25">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row>
    <row r="503" spans="2:25" ht="15.75" customHeight="1" x14ac:dyDescent="0.25">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row>
    <row r="504" spans="2:25" ht="15.75" customHeight="1" x14ac:dyDescent="0.25">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row>
    <row r="505" spans="2:25" ht="15.75" customHeight="1" x14ac:dyDescent="0.25">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row>
    <row r="506" spans="2:25" ht="15.75" customHeight="1" x14ac:dyDescent="0.25">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row>
    <row r="507" spans="2:25" ht="15.75" customHeight="1" x14ac:dyDescent="0.25">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row>
    <row r="508" spans="2:25" ht="15.75" customHeight="1" x14ac:dyDescent="0.25">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row>
    <row r="509" spans="2:25" ht="15.75" customHeight="1" x14ac:dyDescent="0.25">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row>
    <row r="510" spans="2:25" ht="15.75" customHeight="1" x14ac:dyDescent="0.25">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row>
    <row r="511" spans="2:25" ht="15.75" customHeight="1" x14ac:dyDescent="0.25">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row>
    <row r="512" spans="2:25" ht="15.75" customHeight="1" x14ac:dyDescent="0.25">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row>
    <row r="513" spans="2:25" ht="15.75" customHeight="1" x14ac:dyDescent="0.25">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row>
    <row r="514" spans="2:25" ht="15.75" customHeight="1" x14ac:dyDescent="0.25">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row>
    <row r="515" spans="2:25" ht="15.75" customHeight="1" x14ac:dyDescent="0.25">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row>
    <row r="516" spans="2:25" ht="15.75" customHeight="1" x14ac:dyDescent="0.25">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row>
    <row r="517" spans="2:25" ht="15.75" customHeight="1" x14ac:dyDescent="0.25">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row>
    <row r="518" spans="2:25" ht="15.75" customHeight="1" x14ac:dyDescent="0.25">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row>
    <row r="519" spans="2:25" ht="15.75" customHeight="1" x14ac:dyDescent="0.25">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row>
    <row r="520" spans="2:25" ht="15.75" customHeight="1" x14ac:dyDescent="0.25">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row>
    <row r="521" spans="2:25" ht="15.75" customHeight="1" x14ac:dyDescent="0.25">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row>
    <row r="522" spans="2:25" ht="15.75" customHeight="1" x14ac:dyDescent="0.25">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row>
    <row r="523" spans="2:25" ht="15.75" customHeight="1" x14ac:dyDescent="0.25">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row>
    <row r="524" spans="2:25" ht="15.75" customHeight="1" x14ac:dyDescent="0.25">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row>
    <row r="525" spans="2:25" ht="15.75" customHeight="1" x14ac:dyDescent="0.25">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row>
    <row r="526" spans="2:25" ht="15.75" customHeight="1" x14ac:dyDescent="0.25">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row>
    <row r="527" spans="2:25" ht="15.75" customHeight="1" x14ac:dyDescent="0.25">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row>
    <row r="528" spans="2:25" ht="15.75" customHeight="1" x14ac:dyDescent="0.25">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row>
    <row r="529" spans="2:25" ht="15.75" customHeight="1" x14ac:dyDescent="0.25">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row>
    <row r="530" spans="2:25" ht="15.75" customHeight="1" x14ac:dyDescent="0.25">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row>
    <row r="531" spans="2:25" ht="15.75" customHeight="1" x14ac:dyDescent="0.25">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row>
    <row r="532" spans="2:25" ht="15.75" customHeight="1" x14ac:dyDescent="0.25">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row>
    <row r="533" spans="2:25" ht="15.75" customHeight="1" x14ac:dyDescent="0.25">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row>
    <row r="534" spans="2:25" ht="15.75" customHeight="1" x14ac:dyDescent="0.25">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row>
    <row r="535" spans="2:25" ht="15.75" customHeight="1" x14ac:dyDescent="0.25">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row>
    <row r="536" spans="2:25" ht="15.75" customHeight="1" x14ac:dyDescent="0.25">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row>
    <row r="537" spans="2:25" ht="15.75" customHeight="1" x14ac:dyDescent="0.25">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row>
    <row r="538" spans="2:25" ht="15.75" customHeight="1" x14ac:dyDescent="0.25">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row>
    <row r="539" spans="2:25" ht="15.75" customHeight="1" x14ac:dyDescent="0.25">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row>
    <row r="540" spans="2:25" ht="15.75" customHeight="1" x14ac:dyDescent="0.25">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row>
    <row r="541" spans="2:25" ht="15.75" customHeight="1" x14ac:dyDescent="0.25">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row>
    <row r="542" spans="2:25" ht="15.75" customHeight="1" x14ac:dyDescent="0.25">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row>
    <row r="543" spans="2:25" ht="15.75" customHeight="1" x14ac:dyDescent="0.25">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row>
    <row r="544" spans="2:25" ht="15.75" customHeight="1" x14ac:dyDescent="0.25">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row>
    <row r="545" spans="2:25" ht="15.75" customHeight="1" x14ac:dyDescent="0.25">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row>
    <row r="546" spans="2:25" ht="15.75" customHeight="1" x14ac:dyDescent="0.25">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row>
    <row r="547" spans="2:25" ht="15.75" customHeight="1" x14ac:dyDescent="0.25">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row>
    <row r="548" spans="2:25" ht="15.75" customHeight="1" x14ac:dyDescent="0.25">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row>
    <row r="549" spans="2:25" ht="15.75" customHeight="1" x14ac:dyDescent="0.25">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row>
    <row r="550" spans="2:25" ht="15.75" customHeight="1" x14ac:dyDescent="0.25">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row>
    <row r="551" spans="2:25" ht="15.75" customHeight="1" x14ac:dyDescent="0.25">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row>
    <row r="552" spans="2:25" ht="15.75" customHeight="1" x14ac:dyDescent="0.25">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row>
    <row r="553" spans="2:25" ht="15.75" customHeight="1" x14ac:dyDescent="0.25">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row>
    <row r="554" spans="2:25" ht="15.75" customHeight="1" x14ac:dyDescent="0.25">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row>
    <row r="555" spans="2:25" ht="15.75" customHeight="1" x14ac:dyDescent="0.25">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row>
    <row r="556" spans="2:25" ht="15.75" customHeight="1" x14ac:dyDescent="0.25">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row>
    <row r="557" spans="2:25" ht="15.75" customHeight="1" x14ac:dyDescent="0.25">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row>
    <row r="558" spans="2:25" ht="15.75" customHeight="1" x14ac:dyDescent="0.25">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row>
    <row r="559" spans="2:25" ht="15.75" customHeight="1" x14ac:dyDescent="0.25">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row>
    <row r="560" spans="2:25" ht="15.75" customHeight="1" x14ac:dyDescent="0.25">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row>
    <row r="561" spans="2:25" ht="15.75" customHeight="1" x14ac:dyDescent="0.25">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row>
    <row r="562" spans="2:25" ht="15.75" customHeight="1" x14ac:dyDescent="0.25">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row>
    <row r="563" spans="2:25" ht="15.75" customHeight="1" x14ac:dyDescent="0.25">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row>
    <row r="564" spans="2:25" ht="15.75" customHeight="1" x14ac:dyDescent="0.25">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row>
    <row r="565" spans="2:25" ht="15.75" customHeight="1" x14ac:dyDescent="0.25">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row>
    <row r="566" spans="2:25" ht="15.75" customHeight="1" x14ac:dyDescent="0.25">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row>
    <row r="567" spans="2:25" ht="15.75" customHeight="1" x14ac:dyDescent="0.25">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row>
    <row r="568" spans="2:25" ht="15.75" customHeight="1" x14ac:dyDescent="0.25">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row>
    <row r="569" spans="2:25" ht="15.75" customHeight="1" x14ac:dyDescent="0.25">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row>
    <row r="570" spans="2:25" ht="15.75" customHeight="1" x14ac:dyDescent="0.25">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row>
    <row r="571" spans="2:25" ht="15.75" customHeight="1" x14ac:dyDescent="0.25">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row>
    <row r="572" spans="2:25" ht="15.75" customHeight="1" x14ac:dyDescent="0.25">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row>
    <row r="573" spans="2:25" ht="15.75" customHeight="1" x14ac:dyDescent="0.25">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row>
    <row r="574" spans="2:25" ht="15.75" customHeight="1" x14ac:dyDescent="0.25">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row>
    <row r="575" spans="2:25" ht="15.75" customHeight="1" x14ac:dyDescent="0.25">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row>
    <row r="576" spans="2:25" ht="15.75" customHeight="1" x14ac:dyDescent="0.25">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row>
    <row r="577" spans="2:25" ht="15.75" customHeight="1" x14ac:dyDescent="0.25">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row>
    <row r="578" spans="2:25" ht="15.75" customHeight="1" x14ac:dyDescent="0.25">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row>
    <row r="579" spans="2:25" ht="15.75" customHeight="1" x14ac:dyDescent="0.25">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row>
    <row r="580" spans="2:25" ht="15.75" customHeight="1" x14ac:dyDescent="0.25">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row>
    <row r="581" spans="2:25" ht="15.75" customHeight="1" x14ac:dyDescent="0.25">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row>
    <row r="582" spans="2:25" ht="15.75" customHeight="1" x14ac:dyDescent="0.25">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row>
    <row r="583" spans="2:25" ht="15.75" customHeight="1" x14ac:dyDescent="0.25">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row>
    <row r="584" spans="2:25" ht="15.75" customHeight="1" x14ac:dyDescent="0.25">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row>
    <row r="585" spans="2:25" ht="15.75" customHeight="1" x14ac:dyDescent="0.25">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row>
    <row r="586" spans="2:25" ht="15.75" customHeight="1" x14ac:dyDescent="0.25">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row>
    <row r="587" spans="2:25" ht="15.75" customHeight="1" x14ac:dyDescent="0.25">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row>
    <row r="588" spans="2:25" ht="15.75" customHeight="1" x14ac:dyDescent="0.25">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row>
    <row r="589" spans="2:25" ht="15.75" customHeight="1" x14ac:dyDescent="0.25">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row>
    <row r="590" spans="2:25" ht="15.75" customHeight="1" x14ac:dyDescent="0.25">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row>
    <row r="591" spans="2:25" ht="15.75" customHeight="1" x14ac:dyDescent="0.25">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row>
    <row r="592" spans="2:25" ht="15.75" customHeight="1" x14ac:dyDescent="0.25">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row>
    <row r="593" spans="2:25" ht="15.75" customHeight="1" x14ac:dyDescent="0.25">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row>
    <row r="594" spans="2:25" ht="15.75" customHeight="1" x14ac:dyDescent="0.25">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row>
    <row r="595" spans="2:25" ht="15.75" customHeight="1" x14ac:dyDescent="0.25">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row>
    <row r="596" spans="2:25" ht="15.75" customHeight="1" x14ac:dyDescent="0.25">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row>
    <row r="597" spans="2:25" ht="15.75" customHeight="1" x14ac:dyDescent="0.25">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row>
    <row r="598" spans="2:25" ht="15.75" customHeight="1" x14ac:dyDescent="0.25">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row>
    <row r="599" spans="2:25" ht="15.75" customHeight="1" x14ac:dyDescent="0.25">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row>
    <row r="600" spans="2:25" ht="15.75" customHeight="1" x14ac:dyDescent="0.25">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row>
    <row r="601" spans="2:25" ht="15.75" customHeight="1" x14ac:dyDescent="0.25">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row>
    <row r="602" spans="2:25" ht="15.75" customHeight="1" x14ac:dyDescent="0.25">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row>
    <row r="603" spans="2:25" ht="15.75" customHeight="1" x14ac:dyDescent="0.25">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row>
    <row r="604" spans="2:25" ht="15.75" customHeight="1" x14ac:dyDescent="0.25">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row>
    <row r="605" spans="2:25" ht="15.75" customHeight="1" x14ac:dyDescent="0.25">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row>
    <row r="606" spans="2:25" ht="15.75" customHeight="1" x14ac:dyDescent="0.25">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row>
    <row r="607" spans="2:25" ht="15.75" customHeight="1" x14ac:dyDescent="0.25">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row>
    <row r="608" spans="2:25" ht="15.75" customHeight="1" x14ac:dyDescent="0.25">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row>
    <row r="609" spans="2:25" ht="15.75" customHeight="1" x14ac:dyDescent="0.25">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row>
    <row r="610" spans="2:25" ht="15.75" customHeight="1" x14ac:dyDescent="0.25">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row>
    <row r="611" spans="2:25" ht="15.75" customHeight="1" x14ac:dyDescent="0.25">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row>
    <row r="612" spans="2:25" ht="15.75" customHeight="1" x14ac:dyDescent="0.25">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row>
    <row r="613" spans="2:25" ht="15.75" customHeight="1" x14ac:dyDescent="0.25">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row>
    <row r="614" spans="2:25" ht="15.75" customHeight="1" x14ac:dyDescent="0.25">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row>
    <row r="615" spans="2:25" ht="15.75" customHeight="1" x14ac:dyDescent="0.25">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row>
    <row r="616" spans="2:25" ht="15.75" customHeight="1" x14ac:dyDescent="0.25">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row>
    <row r="617" spans="2:25" ht="15.75" customHeight="1" x14ac:dyDescent="0.25">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row>
    <row r="618" spans="2:25" ht="15.75" customHeight="1" x14ac:dyDescent="0.25">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row>
    <row r="619" spans="2:25" ht="15.75" customHeight="1" x14ac:dyDescent="0.25">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row>
    <row r="620" spans="2:25" ht="15.75" customHeight="1" x14ac:dyDescent="0.25">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row>
    <row r="621" spans="2:25" ht="15.75" customHeight="1" x14ac:dyDescent="0.25">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row>
    <row r="622" spans="2:25" ht="15.75" customHeight="1" x14ac:dyDescent="0.25">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row>
    <row r="623" spans="2:25" ht="15.75" customHeight="1" x14ac:dyDescent="0.25">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row>
    <row r="624" spans="2:25" ht="15.75" customHeight="1" x14ac:dyDescent="0.25">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row>
    <row r="625" spans="2:25" ht="15.75" customHeight="1" x14ac:dyDescent="0.25">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row>
    <row r="626" spans="2:25" ht="15.75" customHeight="1" x14ac:dyDescent="0.25">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row>
    <row r="627" spans="2:25" ht="15.75" customHeight="1" x14ac:dyDescent="0.25">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row>
    <row r="628" spans="2:25" ht="15.75" customHeight="1" x14ac:dyDescent="0.25">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row>
    <row r="629" spans="2:25" ht="15.75" customHeight="1" x14ac:dyDescent="0.25">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row>
    <row r="630" spans="2:25" ht="15.75" customHeight="1" x14ac:dyDescent="0.25">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row>
    <row r="631" spans="2:25" ht="15.75" customHeight="1" x14ac:dyDescent="0.25">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row>
    <row r="632" spans="2:25" ht="15.75" customHeight="1" x14ac:dyDescent="0.25">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row>
    <row r="633" spans="2:25" ht="15.75" customHeight="1" x14ac:dyDescent="0.25">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row>
    <row r="634" spans="2:25" ht="15.75" customHeight="1" x14ac:dyDescent="0.25">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row>
    <row r="635" spans="2:25" ht="15.75" customHeight="1" x14ac:dyDescent="0.25">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row>
    <row r="636" spans="2:25" ht="15.75" customHeight="1" x14ac:dyDescent="0.25">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row>
    <row r="637" spans="2:25" ht="15.75" customHeight="1" x14ac:dyDescent="0.25">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row>
    <row r="638" spans="2:25" ht="15.75" customHeight="1" x14ac:dyDescent="0.25">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row>
    <row r="639" spans="2:25" ht="15.75" customHeight="1" x14ac:dyDescent="0.25">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row>
    <row r="640" spans="2:25" ht="15.75" customHeight="1" x14ac:dyDescent="0.25">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row>
    <row r="641" spans="2:25" ht="15.75" customHeight="1" x14ac:dyDescent="0.25">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row>
    <row r="642" spans="2:25" ht="15.75" customHeight="1" x14ac:dyDescent="0.25">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row>
    <row r="643" spans="2:25" ht="15.75" customHeight="1" x14ac:dyDescent="0.25">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row>
    <row r="644" spans="2:25" ht="15.75" customHeight="1" x14ac:dyDescent="0.25">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row>
    <row r="645" spans="2:25" ht="15.75" customHeight="1" x14ac:dyDescent="0.25">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row>
    <row r="646" spans="2:25" ht="15.75" customHeight="1" x14ac:dyDescent="0.25">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row>
    <row r="647" spans="2:25" ht="15.75" customHeight="1" x14ac:dyDescent="0.25">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row>
    <row r="648" spans="2:25" ht="15.75" customHeight="1" x14ac:dyDescent="0.25">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row>
    <row r="649" spans="2:25" ht="15.75" customHeight="1" x14ac:dyDescent="0.25">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row>
    <row r="650" spans="2:25" ht="15.75" customHeight="1" x14ac:dyDescent="0.25">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row>
    <row r="651" spans="2:25" ht="15.75" customHeight="1" x14ac:dyDescent="0.25">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row>
    <row r="652" spans="2:25" ht="15.75" customHeight="1" x14ac:dyDescent="0.25">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row>
    <row r="653" spans="2:25" ht="15.75" customHeight="1" x14ac:dyDescent="0.25">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row>
    <row r="654" spans="2:25" ht="15.75" customHeight="1" x14ac:dyDescent="0.25">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row>
    <row r="655" spans="2:25" ht="15.75" customHeight="1" x14ac:dyDescent="0.25">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row>
    <row r="656" spans="2:25" ht="15.75" customHeight="1" x14ac:dyDescent="0.25">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row>
    <row r="657" spans="2:25" ht="15.75" customHeight="1" x14ac:dyDescent="0.25">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row>
    <row r="658" spans="2:25" ht="15.75" customHeight="1" x14ac:dyDescent="0.25">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row>
    <row r="659" spans="2:25" ht="15.75" customHeight="1" x14ac:dyDescent="0.25">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row>
    <row r="660" spans="2:25" ht="15.75" customHeight="1" x14ac:dyDescent="0.25">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row>
    <row r="661" spans="2:25" ht="15.75" customHeight="1" x14ac:dyDescent="0.25">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row>
    <row r="662" spans="2:25" ht="15.75" customHeight="1" x14ac:dyDescent="0.25">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row>
    <row r="663" spans="2:25" ht="15.75" customHeight="1" x14ac:dyDescent="0.25">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row>
    <row r="664" spans="2:25" ht="15.75" customHeight="1" x14ac:dyDescent="0.25">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row>
    <row r="665" spans="2:25" ht="15.75" customHeight="1" x14ac:dyDescent="0.25">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row>
    <row r="666" spans="2:25" ht="15.75" customHeight="1" x14ac:dyDescent="0.25">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row>
    <row r="667" spans="2:25" ht="15.75" customHeight="1" x14ac:dyDescent="0.25">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row>
    <row r="668" spans="2:25" ht="15.75" customHeight="1" x14ac:dyDescent="0.25">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row>
    <row r="669" spans="2:25" ht="15.75" customHeight="1" x14ac:dyDescent="0.25">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row>
    <row r="670" spans="2:25" ht="15.75" customHeight="1" x14ac:dyDescent="0.25">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row>
    <row r="671" spans="2:25" ht="15.75" customHeight="1" x14ac:dyDescent="0.25">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row>
    <row r="672" spans="2:25" ht="15.75" customHeight="1" x14ac:dyDescent="0.25">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row>
    <row r="673" spans="2:25" ht="15.75" customHeight="1" x14ac:dyDescent="0.25">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row>
    <row r="674" spans="2:25" ht="15.75" customHeight="1" x14ac:dyDescent="0.25">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row>
    <row r="675" spans="2:25" ht="15.75" customHeight="1" x14ac:dyDescent="0.25">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row>
    <row r="676" spans="2:25" ht="15.75" customHeight="1" x14ac:dyDescent="0.25">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row>
    <row r="677" spans="2:25" ht="15.75" customHeight="1" x14ac:dyDescent="0.25">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row>
    <row r="678" spans="2:25" ht="15.75" customHeight="1" x14ac:dyDescent="0.25">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row>
    <row r="679" spans="2:25" ht="15.75" customHeight="1" x14ac:dyDescent="0.25">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row>
    <row r="680" spans="2:25" ht="15.75" customHeight="1" x14ac:dyDescent="0.25">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row>
    <row r="681" spans="2:25" ht="15.75" customHeight="1" x14ac:dyDescent="0.25">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row>
    <row r="682" spans="2:25" ht="15.75" customHeight="1" x14ac:dyDescent="0.25">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row>
    <row r="683" spans="2:25" ht="15.75" customHeight="1" x14ac:dyDescent="0.25">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row>
    <row r="684" spans="2:25" ht="15.75" customHeight="1" x14ac:dyDescent="0.25">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row>
    <row r="685" spans="2:25" ht="15.75" customHeight="1" x14ac:dyDescent="0.25">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row>
    <row r="686" spans="2:25" ht="15.75" customHeight="1" x14ac:dyDescent="0.25">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row>
    <row r="687" spans="2:25" ht="15.75" customHeight="1" x14ac:dyDescent="0.25">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row>
    <row r="688" spans="2:25" ht="15.75" customHeight="1" x14ac:dyDescent="0.25">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row>
    <row r="689" spans="2:25" ht="15.75" customHeight="1" x14ac:dyDescent="0.25">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row>
    <row r="690" spans="2:25" ht="15.75" customHeight="1" x14ac:dyDescent="0.25">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row>
    <row r="691" spans="2:25" ht="15.75" customHeight="1" x14ac:dyDescent="0.25">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row>
    <row r="692" spans="2:25" ht="15.75" customHeight="1" x14ac:dyDescent="0.25">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row>
    <row r="693" spans="2:25" ht="15.75" customHeight="1" x14ac:dyDescent="0.25">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row>
    <row r="694" spans="2:25" ht="15.75" customHeight="1" x14ac:dyDescent="0.25">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row>
    <row r="695" spans="2:25" ht="15.75" customHeight="1" x14ac:dyDescent="0.25">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row>
    <row r="696" spans="2:25" ht="15.75" customHeight="1" x14ac:dyDescent="0.25">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row>
    <row r="697" spans="2:25" ht="15.75" customHeight="1" x14ac:dyDescent="0.25">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row>
    <row r="698" spans="2:25" ht="15.75" customHeight="1" x14ac:dyDescent="0.25">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row>
    <row r="699" spans="2:25" ht="15.75" customHeight="1" x14ac:dyDescent="0.25">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row>
    <row r="700" spans="2:25" ht="15.75" customHeight="1" x14ac:dyDescent="0.25">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row>
    <row r="701" spans="2:25" ht="15.75" customHeight="1" x14ac:dyDescent="0.25">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row>
    <row r="702" spans="2:25" ht="15.75" customHeight="1" x14ac:dyDescent="0.25">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row>
    <row r="703" spans="2:25" ht="15.75" customHeight="1" x14ac:dyDescent="0.25">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row>
    <row r="704" spans="2:25" ht="15.75" customHeight="1" x14ac:dyDescent="0.25">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row>
    <row r="705" spans="2:25" ht="15.75" customHeight="1" x14ac:dyDescent="0.25">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row>
    <row r="706" spans="2:25" ht="15.75" customHeight="1" x14ac:dyDescent="0.25">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row>
    <row r="707" spans="2:25" ht="15.75" customHeight="1" x14ac:dyDescent="0.25">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row>
    <row r="708" spans="2:25" ht="15.75" customHeight="1" x14ac:dyDescent="0.25">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row>
    <row r="709" spans="2:25" ht="15.75" customHeight="1" x14ac:dyDescent="0.25">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row>
    <row r="710" spans="2:25" ht="15.75" customHeight="1" x14ac:dyDescent="0.25">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row>
    <row r="711" spans="2:25" ht="15.75" customHeight="1" x14ac:dyDescent="0.25">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row>
    <row r="712" spans="2:25" ht="15.75" customHeight="1" x14ac:dyDescent="0.25">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row>
    <row r="713" spans="2:25" ht="15.75" customHeight="1" x14ac:dyDescent="0.25">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row>
    <row r="714" spans="2:25" ht="15.75" customHeight="1" x14ac:dyDescent="0.25">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row>
    <row r="715" spans="2:25" ht="15.75" customHeight="1" x14ac:dyDescent="0.25">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row>
    <row r="716" spans="2:25" ht="15.75" customHeight="1" x14ac:dyDescent="0.25">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row>
    <row r="717" spans="2:25" ht="15.75" customHeight="1" x14ac:dyDescent="0.25">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row>
    <row r="718" spans="2:25" ht="15.75" customHeight="1" x14ac:dyDescent="0.25">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row>
    <row r="719" spans="2:25" ht="15.75" customHeight="1" x14ac:dyDescent="0.25">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row>
    <row r="720" spans="2:25" ht="15.75" customHeight="1" x14ac:dyDescent="0.25">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row>
    <row r="721" spans="2:25" ht="15.75" customHeight="1" x14ac:dyDescent="0.25">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row>
    <row r="722" spans="2:25" ht="15.75" customHeight="1" x14ac:dyDescent="0.25">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row>
    <row r="723" spans="2:25" ht="15.75" customHeight="1" x14ac:dyDescent="0.25">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row>
    <row r="724" spans="2:25" ht="15.75" customHeight="1" x14ac:dyDescent="0.25">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row>
    <row r="725" spans="2:25" ht="15.75" customHeight="1" x14ac:dyDescent="0.25">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row>
    <row r="726" spans="2:25" ht="15.75" customHeight="1" x14ac:dyDescent="0.25">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row>
    <row r="727" spans="2:25" ht="15.75" customHeight="1" x14ac:dyDescent="0.25">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row>
    <row r="728" spans="2:25" ht="15.75" customHeight="1" x14ac:dyDescent="0.25">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row>
    <row r="729" spans="2:25" ht="15.75" customHeight="1" x14ac:dyDescent="0.25">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row>
    <row r="730" spans="2:25" ht="15.75" customHeight="1" x14ac:dyDescent="0.25">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row>
    <row r="731" spans="2:25" ht="15.75" customHeight="1" x14ac:dyDescent="0.25">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row>
    <row r="732" spans="2:25" ht="15.75" customHeight="1" x14ac:dyDescent="0.25">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row>
    <row r="733" spans="2:25" ht="15.75" customHeight="1" x14ac:dyDescent="0.25">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row>
    <row r="734" spans="2:25" ht="15.75" customHeight="1" x14ac:dyDescent="0.25">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row>
    <row r="735" spans="2:25" ht="15.75" customHeight="1" x14ac:dyDescent="0.25">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row>
    <row r="736" spans="2:25" ht="15.75" customHeight="1" x14ac:dyDescent="0.25">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row>
    <row r="737" spans="2:25" ht="15.75" customHeight="1" x14ac:dyDescent="0.25">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row>
    <row r="738" spans="2:25" ht="15.75" customHeight="1" x14ac:dyDescent="0.25">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row>
    <row r="739" spans="2:25" ht="15.75" customHeight="1" x14ac:dyDescent="0.25">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row>
    <row r="740" spans="2:25" ht="15.75" customHeight="1" x14ac:dyDescent="0.25">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row>
    <row r="741" spans="2:25" ht="15.75" customHeight="1" x14ac:dyDescent="0.25">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row>
    <row r="742" spans="2:25" ht="15.75" customHeight="1" x14ac:dyDescent="0.25">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row>
    <row r="743" spans="2:25" ht="15.75" customHeight="1" x14ac:dyDescent="0.25">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row>
    <row r="744" spans="2:25" ht="15.75" customHeight="1" x14ac:dyDescent="0.25">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row>
    <row r="745" spans="2:25" ht="15.75" customHeight="1" x14ac:dyDescent="0.25">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row>
    <row r="746" spans="2:25" ht="15.75" customHeight="1" x14ac:dyDescent="0.25">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row>
    <row r="747" spans="2:25" ht="15.75" customHeight="1" x14ac:dyDescent="0.25">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row>
    <row r="748" spans="2:25" ht="15.75" customHeight="1" x14ac:dyDescent="0.25">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row>
    <row r="749" spans="2:25" ht="15.75" customHeight="1" x14ac:dyDescent="0.25">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row>
    <row r="750" spans="2:25" ht="15.75" customHeight="1" x14ac:dyDescent="0.25">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row>
    <row r="751" spans="2:25" ht="15.75" customHeight="1" x14ac:dyDescent="0.25">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row>
    <row r="752" spans="2:25" ht="15.75" customHeight="1" x14ac:dyDescent="0.25">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row>
    <row r="753" spans="2:25" ht="15.75" customHeight="1" x14ac:dyDescent="0.25">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row>
    <row r="754" spans="2:25" ht="15.75" customHeight="1" x14ac:dyDescent="0.25">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row>
    <row r="755" spans="2:25" ht="15.75" customHeight="1" x14ac:dyDescent="0.25">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row>
    <row r="756" spans="2:25" ht="15.75" customHeight="1" x14ac:dyDescent="0.25">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row>
    <row r="757" spans="2:25" ht="15.75" customHeight="1" x14ac:dyDescent="0.25">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row>
    <row r="758" spans="2:25" ht="15.75" customHeight="1" x14ac:dyDescent="0.25">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row>
    <row r="759" spans="2:25" ht="15.75" customHeight="1" x14ac:dyDescent="0.25">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row>
    <row r="760" spans="2:25" ht="15.75" customHeight="1" x14ac:dyDescent="0.25">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row>
    <row r="761" spans="2:25" ht="15.75" customHeight="1" x14ac:dyDescent="0.25">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row>
    <row r="762" spans="2:25" ht="15.75" customHeight="1" x14ac:dyDescent="0.25">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row>
    <row r="763" spans="2:25" ht="15.75" customHeight="1" x14ac:dyDescent="0.25">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row>
    <row r="764" spans="2:25" ht="15.75" customHeight="1" x14ac:dyDescent="0.25">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row>
    <row r="765" spans="2:25" ht="15.75" customHeight="1" x14ac:dyDescent="0.25">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row>
    <row r="766" spans="2:25" ht="15.75" customHeight="1" x14ac:dyDescent="0.25">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row>
    <row r="767" spans="2:25" ht="15.75" customHeight="1" x14ac:dyDescent="0.25">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row>
    <row r="768" spans="2:25" ht="15.75" customHeight="1" x14ac:dyDescent="0.25">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row>
    <row r="769" spans="2:25" ht="15.75" customHeight="1" x14ac:dyDescent="0.25">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row>
    <row r="770" spans="2:25" ht="15.75" customHeight="1" x14ac:dyDescent="0.25">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row>
    <row r="771" spans="2:25" ht="15.75" customHeight="1" x14ac:dyDescent="0.25">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row>
    <row r="772" spans="2:25" ht="15.75" customHeight="1" x14ac:dyDescent="0.25">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row>
    <row r="773" spans="2:25" ht="15.75" customHeight="1" x14ac:dyDescent="0.25">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row>
    <row r="774" spans="2:25" ht="15.75" customHeight="1" x14ac:dyDescent="0.25">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row>
    <row r="775" spans="2:25" ht="15.75" customHeight="1" x14ac:dyDescent="0.25">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row>
    <row r="776" spans="2:25" ht="15.75" customHeight="1" x14ac:dyDescent="0.25">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row>
    <row r="777" spans="2:25" ht="15.75" customHeight="1" x14ac:dyDescent="0.25">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row>
    <row r="778" spans="2:25" ht="15.75" customHeight="1" x14ac:dyDescent="0.25">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row>
    <row r="779" spans="2:25" ht="15.75" customHeight="1" x14ac:dyDescent="0.25">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row>
    <row r="780" spans="2:25" ht="15.75" customHeight="1" x14ac:dyDescent="0.25">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row>
    <row r="781" spans="2:25" ht="15.75" customHeight="1" x14ac:dyDescent="0.25">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row>
    <row r="782" spans="2:25" ht="15.75" customHeight="1" x14ac:dyDescent="0.25">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row>
    <row r="783" spans="2:25" ht="15.75" customHeight="1" x14ac:dyDescent="0.25">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row>
    <row r="784" spans="2:25" ht="15.75" customHeight="1" x14ac:dyDescent="0.25">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row>
    <row r="785" spans="2:25" ht="15.75" customHeight="1" x14ac:dyDescent="0.25">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row>
    <row r="786" spans="2:25" ht="15.75" customHeight="1" x14ac:dyDescent="0.25">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row>
    <row r="787" spans="2:25" ht="15.75" customHeight="1" x14ac:dyDescent="0.25">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row>
    <row r="788" spans="2:25" ht="15.75" customHeight="1" x14ac:dyDescent="0.25">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row>
    <row r="789" spans="2:25" ht="15.75" customHeight="1" x14ac:dyDescent="0.25">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row>
    <row r="790" spans="2:25" ht="15.75" customHeight="1" x14ac:dyDescent="0.25">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row>
    <row r="791" spans="2:25" ht="15.75" customHeight="1" x14ac:dyDescent="0.25">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row>
    <row r="792" spans="2:25" ht="15.75" customHeight="1" x14ac:dyDescent="0.25">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row>
    <row r="793" spans="2:25" ht="15.75" customHeight="1" x14ac:dyDescent="0.25">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row>
    <row r="794" spans="2:25" ht="15.75" customHeight="1" x14ac:dyDescent="0.25">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row>
    <row r="795" spans="2:25" ht="15.75" customHeight="1" x14ac:dyDescent="0.25">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row>
    <row r="796" spans="2:25" ht="15.75" customHeight="1" x14ac:dyDescent="0.25">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row>
    <row r="797" spans="2:25" ht="15.75" customHeight="1" x14ac:dyDescent="0.25">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row>
    <row r="798" spans="2:25" ht="15.75" customHeight="1" x14ac:dyDescent="0.25">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row>
    <row r="799" spans="2:25" ht="15.75" customHeight="1" x14ac:dyDescent="0.25">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row>
    <row r="800" spans="2:25" ht="15.75" customHeight="1" x14ac:dyDescent="0.25">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row>
    <row r="801" spans="2:25" ht="15.75" customHeight="1" x14ac:dyDescent="0.25">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row>
    <row r="802" spans="2:25" ht="15.75" customHeight="1" x14ac:dyDescent="0.25">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row>
    <row r="803" spans="2:25" ht="15.75" customHeight="1" x14ac:dyDescent="0.25">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row>
    <row r="804" spans="2:25" ht="15.75" customHeight="1" x14ac:dyDescent="0.25">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row>
    <row r="805" spans="2:25" ht="15.75" customHeight="1" x14ac:dyDescent="0.25">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row>
    <row r="806" spans="2:25" ht="15.75" customHeight="1" x14ac:dyDescent="0.25">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row>
    <row r="807" spans="2:25" ht="15.75" customHeight="1" x14ac:dyDescent="0.25">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row>
    <row r="808" spans="2:25" ht="15.75" customHeight="1" x14ac:dyDescent="0.25">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row>
    <row r="809" spans="2:25" ht="15.75" customHeight="1" x14ac:dyDescent="0.25">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row>
    <row r="810" spans="2:25" ht="15.75" customHeight="1" x14ac:dyDescent="0.25">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row>
    <row r="811" spans="2:25" ht="15.75" customHeight="1" x14ac:dyDescent="0.25">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row>
    <row r="812" spans="2:25" ht="15.75" customHeight="1" x14ac:dyDescent="0.25">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row>
    <row r="813" spans="2:25" ht="15.75" customHeight="1" x14ac:dyDescent="0.25">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row>
    <row r="814" spans="2:25" ht="15.75" customHeight="1" x14ac:dyDescent="0.25">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row>
    <row r="815" spans="2:25" ht="15.75" customHeight="1" x14ac:dyDescent="0.25">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row>
    <row r="816" spans="2:25" ht="15.75" customHeight="1" x14ac:dyDescent="0.25">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row>
    <row r="817" spans="2:25" ht="15.75" customHeight="1" x14ac:dyDescent="0.25">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row>
    <row r="818" spans="2:25" ht="15.75" customHeight="1" x14ac:dyDescent="0.25">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row>
    <row r="819" spans="2:25" ht="15.75" customHeight="1" x14ac:dyDescent="0.25">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row>
    <row r="820" spans="2:25" ht="15.75" customHeight="1" x14ac:dyDescent="0.25">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row>
    <row r="821" spans="2:25" ht="15.75" customHeight="1" x14ac:dyDescent="0.25">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row>
    <row r="822" spans="2:25" ht="15.75" customHeight="1" x14ac:dyDescent="0.25">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row>
    <row r="823" spans="2:25" ht="15.75" customHeight="1" x14ac:dyDescent="0.25">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row>
    <row r="824" spans="2:25" ht="15.75" customHeight="1" x14ac:dyDescent="0.25">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row>
    <row r="825" spans="2:25" ht="15.75" customHeight="1" x14ac:dyDescent="0.25">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row>
    <row r="826" spans="2:25" ht="15.75" customHeight="1" x14ac:dyDescent="0.25">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row>
    <row r="827" spans="2:25" ht="15.75" customHeight="1" x14ac:dyDescent="0.25">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row>
    <row r="828" spans="2:25" ht="15.75" customHeight="1" x14ac:dyDescent="0.25">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row>
    <row r="829" spans="2:25" ht="15.75" customHeight="1" x14ac:dyDescent="0.25">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row>
    <row r="830" spans="2:25" ht="15.75" customHeight="1" x14ac:dyDescent="0.25">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row>
    <row r="831" spans="2:25" ht="15.75" customHeight="1" x14ac:dyDescent="0.25">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row>
    <row r="832" spans="2:25" ht="15.75" customHeight="1" x14ac:dyDescent="0.25">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row>
    <row r="833" spans="2:25" ht="15.75" customHeight="1" x14ac:dyDescent="0.25">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row>
    <row r="834" spans="2:25" ht="15.75" customHeight="1" x14ac:dyDescent="0.25">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row>
    <row r="835" spans="2:25" ht="15.75" customHeight="1" x14ac:dyDescent="0.25">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row>
    <row r="836" spans="2:25" ht="15.75" customHeight="1" x14ac:dyDescent="0.25">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row>
    <row r="837" spans="2:25" ht="15.75" customHeight="1" x14ac:dyDescent="0.25">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row>
    <row r="838" spans="2:25" ht="15.75" customHeight="1" x14ac:dyDescent="0.25">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row>
    <row r="839" spans="2:25" ht="15.75" customHeight="1" x14ac:dyDescent="0.25">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row>
    <row r="840" spans="2:25" ht="15.75" customHeight="1" x14ac:dyDescent="0.25">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row>
    <row r="841" spans="2:25" ht="15.75" customHeight="1" x14ac:dyDescent="0.25">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row>
    <row r="842" spans="2:25" ht="15.75" customHeight="1" x14ac:dyDescent="0.25">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row>
    <row r="843" spans="2:25" ht="15.75" customHeight="1" x14ac:dyDescent="0.25">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row>
    <row r="844" spans="2:25" ht="15.75" customHeight="1" x14ac:dyDescent="0.25">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row>
    <row r="845" spans="2:25" ht="15.75" customHeight="1" x14ac:dyDescent="0.25">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row>
    <row r="846" spans="2:25" ht="15.75" customHeight="1" x14ac:dyDescent="0.25">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row>
    <row r="847" spans="2:25" ht="15.75" customHeight="1" x14ac:dyDescent="0.25">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row>
    <row r="848" spans="2:25" ht="15.75" customHeight="1" x14ac:dyDescent="0.25">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row>
    <row r="849" spans="2:25" ht="15.75" customHeight="1" x14ac:dyDescent="0.25">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row>
    <row r="850" spans="2:25" ht="15.75" customHeight="1" x14ac:dyDescent="0.25">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row>
    <row r="851" spans="2:25" ht="15.75" customHeight="1" x14ac:dyDescent="0.25">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row>
    <row r="852" spans="2:25" ht="15.75" customHeight="1" x14ac:dyDescent="0.25">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row>
    <row r="853" spans="2:25" ht="15.75" customHeight="1" x14ac:dyDescent="0.25">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row>
    <row r="854" spans="2:25" ht="15.75" customHeight="1" x14ac:dyDescent="0.25">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row>
    <row r="855" spans="2:25" ht="15.75" customHeight="1" x14ac:dyDescent="0.25">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row>
    <row r="856" spans="2:25" ht="15.75" customHeight="1" x14ac:dyDescent="0.25">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row>
    <row r="857" spans="2:25" ht="15.75" customHeight="1" x14ac:dyDescent="0.25">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row>
    <row r="858" spans="2:25" ht="15.75" customHeight="1" x14ac:dyDescent="0.25">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row>
    <row r="859" spans="2:25" ht="15.75" customHeight="1" x14ac:dyDescent="0.25">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row>
    <row r="860" spans="2:25" ht="15.75" customHeight="1" x14ac:dyDescent="0.25">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row>
    <row r="861" spans="2:25" ht="15.75" customHeight="1" x14ac:dyDescent="0.25">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row>
    <row r="862" spans="2:25" ht="15.75" customHeight="1" x14ac:dyDescent="0.25">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row>
    <row r="863" spans="2:25" ht="15.75" customHeight="1" x14ac:dyDescent="0.25">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row>
    <row r="864" spans="2:25" ht="15.75" customHeight="1" x14ac:dyDescent="0.25">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row>
    <row r="865" spans="2:25" ht="15.75" customHeight="1" x14ac:dyDescent="0.25">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row>
    <row r="866" spans="2:25" ht="15.75" customHeight="1" x14ac:dyDescent="0.25">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row>
    <row r="867" spans="2:25" ht="15.75" customHeight="1" x14ac:dyDescent="0.25">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row>
    <row r="868" spans="2:25" ht="15.75" customHeight="1" x14ac:dyDescent="0.25">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row>
    <row r="869" spans="2:25" ht="15.75" customHeight="1" x14ac:dyDescent="0.25">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row>
    <row r="870" spans="2:25" ht="15.75" customHeight="1" x14ac:dyDescent="0.25">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row>
    <row r="871" spans="2:25" ht="15.75" customHeight="1" x14ac:dyDescent="0.25">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row>
    <row r="872" spans="2:25" ht="15.75" customHeight="1" x14ac:dyDescent="0.25">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row>
    <row r="873" spans="2:25" ht="15.75" customHeight="1" x14ac:dyDescent="0.25">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row>
    <row r="874" spans="2:25" ht="15.75" customHeight="1" x14ac:dyDescent="0.25">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row>
    <row r="875" spans="2:25" ht="15.75" customHeight="1" x14ac:dyDescent="0.25">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row>
    <row r="876" spans="2:25" ht="15.75" customHeight="1" x14ac:dyDescent="0.25">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row>
    <row r="877" spans="2:25" ht="15.75" customHeight="1" x14ac:dyDescent="0.25">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row>
    <row r="878" spans="2:25" ht="15.75" customHeight="1" x14ac:dyDescent="0.25">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row>
    <row r="879" spans="2:25" ht="15.75" customHeight="1" x14ac:dyDescent="0.25">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row>
    <row r="880" spans="2:25" ht="15.75" customHeight="1" x14ac:dyDescent="0.25">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row>
    <row r="881" spans="2:25" ht="15.75" customHeight="1" x14ac:dyDescent="0.25">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row>
    <row r="882" spans="2:25" ht="15.75" customHeight="1" x14ac:dyDescent="0.25">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row>
    <row r="883" spans="2:25" ht="15.75" customHeight="1" x14ac:dyDescent="0.25">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row>
    <row r="884" spans="2:25" ht="15.75" customHeight="1" x14ac:dyDescent="0.25">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row>
    <row r="885" spans="2:25" ht="15.75" customHeight="1" x14ac:dyDescent="0.25">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row>
    <row r="886" spans="2:25" ht="15.75" customHeight="1" x14ac:dyDescent="0.25">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row>
    <row r="887" spans="2:25" ht="15.75" customHeight="1" x14ac:dyDescent="0.25">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row>
    <row r="888" spans="2:25" ht="15.75" customHeight="1" x14ac:dyDescent="0.25">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row>
    <row r="889" spans="2:25" ht="15.75" customHeight="1" x14ac:dyDescent="0.25">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row>
    <row r="890" spans="2:25" ht="15.75" customHeight="1" x14ac:dyDescent="0.25">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row>
    <row r="891" spans="2:25" ht="15.75" customHeight="1" x14ac:dyDescent="0.25">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row>
    <row r="892" spans="2:25" ht="15.75" customHeight="1" x14ac:dyDescent="0.25">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row>
    <row r="893" spans="2:25" ht="15.75" customHeight="1" x14ac:dyDescent="0.25">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row>
    <row r="894" spans="2:25" ht="15.75" customHeight="1" x14ac:dyDescent="0.25">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row>
    <row r="895" spans="2:25" ht="15.75" customHeight="1" x14ac:dyDescent="0.25">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row>
    <row r="896" spans="2:25" ht="15.75" customHeight="1" x14ac:dyDescent="0.25">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row>
    <row r="897" spans="2:25" ht="15.75" customHeight="1" x14ac:dyDescent="0.25">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row>
    <row r="898" spans="2:25" ht="15.75" customHeight="1" x14ac:dyDescent="0.25">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row>
    <row r="899" spans="2:25" ht="15.75" customHeight="1" x14ac:dyDescent="0.25">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row>
    <row r="900" spans="2:25" ht="15.75" customHeight="1" x14ac:dyDescent="0.25">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row>
    <row r="901" spans="2:25" ht="15.75" customHeight="1" x14ac:dyDescent="0.25">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row>
    <row r="902" spans="2:25" ht="15.75" customHeight="1" x14ac:dyDescent="0.25">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row>
    <row r="903" spans="2:25" ht="15.75" customHeight="1" x14ac:dyDescent="0.25">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row>
    <row r="904" spans="2:25" ht="15.75" customHeight="1" x14ac:dyDescent="0.25">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row>
    <row r="905" spans="2:25" ht="15.75" customHeight="1" x14ac:dyDescent="0.25">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row>
    <row r="906" spans="2:25" ht="15.75" customHeight="1" x14ac:dyDescent="0.25">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row>
    <row r="907" spans="2:25" ht="15.75" customHeight="1" x14ac:dyDescent="0.25">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row>
    <row r="908" spans="2:25" ht="15.75" customHeight="1" x14ac:dyDescent="0.25">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row>
    <row r="909" spans="2:25" ht="15.75" customHeight="1" x14ac:dyDescent="0.25">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row>
    <row r="910" spans="2:25" ht="15.75" customHeight="1" x14ac:dyDescent="0.25">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row>
    <row r="911" spans="2:25" ht="15.75" customHeight="1" x14ac:dyDescent="0.25">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row>
    <row r="912" spans="2:25" ht="15.75" customHeight="1" x14ac:dyDescent="0.25">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row>
    <row r="913" spans="2:25" ht="15.75" customHeight="1" x14ac:dyDescent="0.25">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row>
    <row r="914" spans="2:25" ht="15.75" customHeight="1" x14ac:dyDescent="0.25">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row>
    <row r="915" spans="2:25" ht="15.75" customHeight="1" x14ac:dyDescent="0.25">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row>
    <row r="916" spans="2:25" ht="15.75" customHeight="1" x14ac:dyDescent="0.25">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row>
    <row r="917" spans="2:25" ht="15.75" customHeight="1" x14ac:dyDescent="0.25">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row>
    <row r="918" spans="2:25" ht="15.75" customHeight="1" x14ac:dyDescent="0.25">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row>
    <row r="919" spans="2:25" ht="15.75" customHeight="1" x14ac:dyDescent="0.25">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row>
    <row r="920" spans="2:25" ht="15.75" customHeight="1" x14ac:dyDescent="0.25">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row>
    <row r="921" spans="2:25" ht="15.75" customHeight="1" x14ac:dyDescent="0.25">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row>
    <row r="922" spans="2:25" ht="15.75" customHeight="1" x14ac:dyDescent="0.25">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row>
    <row r="923" spans="2:25" ht="15.75" customHeight="1" x14ac:dyDescent="0.25">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row>
    <row r="924" spans="2:25" ht="15.75" customHeight="1" x14ac:dyDescent="0.25">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row>
    <row r="925" spans="2:25" ht="15.75" customHeight="1" x14ac:dyDescent="0.25">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row>
    <row r="926" spans="2:25" ht="15.75" customHeight="1" x14ac:dyDescent="0.25">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row>
    <row r="927" spans="2:25" ht="15.75" customHeight="1" x14ac:dyDescent="0.25">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row>
    <row r="928" spans="2:25" ht="15.75" customHeight="1" x14ac:dyDescent="0.25">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row>
    <row r="929" spans="2:25" ht="15.75" customHeight="1" x14ac:dyDescent="0.25">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row>
    <row r="930" spans="2:25" ht="15.75" customHeight="1" x14ac:dyDescent="0.25">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row>
    <row r="931" spans="2:25" ht="15.75" customHeight="1" x14ac:dyDescent="0.25">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row>
    <row r="932" spans="2:25" ht="15.75" customHeight="1" x14ac:dyDescent="0.25">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row>
    <row r="933" spans="2:25" ht="15.75" customHeight="1" x14ac:dyDescent="0.25">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row>
    <row r="934" spans="2:25" ht="15.75" customHeight="1" x14ac:dyDescent="0.25">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row>
    <row r="935" spans="2:25" ht="15.75" customHeight="1" x14ac:dyDescent="0.25">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row>
    <row r="936" spans="2:25" ht="15.75" customHeight="1" x14ac:dyDescent="0.25">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row>
    <row r="937" spans="2:25" ht="15.75" customHeight="1" x14ac:dyDescent="0.25">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row>
    <row r="938" spans="2:25" ht="15.75" customHeight="1" x14ac:dyDescent="0.25">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row>
    <row r="939" spans="2:25" ht="15.75" customHeight="1" x14ac:dyDescent="0.25">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row>
    <row r="940" spans="2:25" ht="15.75" customHeight="1" x14ac:dyDescent="0.25">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row>
    <row r="941" spans="2:25" ht="15.75" customHeight="1" x14ac:dyDescent="0.25">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row>
    <row r="942" spans="2:25" ht="15.75" customHeight="1" x14ac:dyDescent="0.25">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row>
    <row r="943" spans="2:25" ht="15.75" customHeight="1" x14ac:dyDescent="0.25">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row>
    <row r="944" spans="2:25" ht="15.75" customHeight="1" x14ac:dyDescent="0.25">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row>
    <row r="945" spans="2:25" ht="15.75" customHeight="1" x14ac:dyDescent="0.25">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row>
    <row r="946" spans="2:25" ht="15.75" customHeight="1" x14ac:dyDescent="0.25">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row>
    <row r="947" spans="2:25" ht="15.75" customHeight="1" x14ac:dyDescent="0.25">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row>
    <row r="948" spans="2:25" ht="15.75" customHeight="1" x14ac:dyDescent="0.25">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row>
    <row r="949" spans="2:25" ht="15.75" customHeight="1" x14ac:dyDescent="0.25">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row>
    <row r="950" spans="2:25" ht="15.75" customHeight="1" x14ac:dyDescent="0.25">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row>
    <row r="951" spans="2:25" ht="15.75" customHeight="1" x14ac:dyDescent="0.25">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row>
    <row r="952" spans="2:25" ht="15.75" customHeight="1" x14ac:dyDescent="0.25">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row>
    <row r="953" spans="2:25" ht="15.75" customHeight="1" x14ac:dyDescent="0.25">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row>
    <row r="954" spans="2:25" ht="15.75" customHeight="1" x14ac:dyDescent="0.25">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row>
    <row r="955" spans="2:25" ht="15.75" customHeight="1" x14ac:dyDescent="0.25">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row>
    <row r="956" spans="2:25" ht="15.75" customHeight="1" x14ac:dyDescent="0.25">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row>
    <row r="957" spans="2:25" ht="15.75" customHeight="1" x14ac:dyDescent="0.25">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row>
    <row r="958" spans="2:25" ht="15.75" customHeight="1" x14ac:dyDescent="0.25">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row>
    <row r="959" spans="2:25" ht="15.75" customHeight="1" x14ac:dyDescent="0.25">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row>
    <row r="960" spans="2:25" ht="15.75" customHeight="1" x14ac:dyDescent="0.25">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row>
    <row r="961" spans="2:25" ht="15.75" customHeight="1" x14ac:dyDescent="0.25">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row>
    <row r="962" spans="2:25" ht="15.75" customHeight="1" x14ac:dyDescent="0.25">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row>
  </sheetData>
  <mergeCells count="2">
    <mergeCell ref="B1:F1"/>
    <mergeCell ref="B2:F2"/>
  </mergeCells>
  <hyperlinks>
    <hyperlink ref="F5" r:id="rId1"/>
    <hyperlink ref="F6" r:id="rId2"/>
    <hyperlink ref="F7" r:id="rId3"/>
    <hyperlink ref="F8" r:id="rId4"/>
    <hyperlink ref="F9" r:id="rId5"/>
    <hyperlink ref="F11" r:id="rId6"/>
    <hyperlink ref="F12" r:id="rId7"/>
    <hyperlink ref="F13" r:id="rId8"/>
    <hyperlink ref="F14" r:id="rId9"/>
    <hyperlink ref="F15" r:id="rId10"/>
    <hyperlink ref="F16" r:id="rId11"/>
    <hyperlink ref="F17" r:id="rId12"/>
    <hyperlink ref="F18" r:id="rId13"/>
    <hyperlink ref="F19" r:id="rId14"/>
    <hyperlink ref="F20" r:id="rId15"/>
    <hyperlink ref="F21" r:id="rId16"/>
    <hyperlink ref="F22" r:id="rId17"/>
    <hyperlink ref="F23" r:id="rId18"/>
    <hyperlink ref="F28" r:id="rId19"/>
    <hyperlink ref="F10" r:id="rId20"/>
  </hyperlinks>
  <pageMargins left="0.7" right="0.7" top="0.75" bottom="0.75" header="0" footer="0"/>
  <pageSetup orientation="landscape"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USD</vt:lpstr>
      <vt:lpstr>Prestasi</vt:lpstr>
      <vt:lpstr>RM</vt:lpstr>
      <vt:lpstr>15NOV2024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PG-RM</cp:lastModifiedBy>
  <cp:lastPrinted>2024-10-08T01:36:09Z</cp:lastPrinted>
  <dcterms:created xsi:type="dcterms:W3CDTF">2021-05-23T03:33:07Z</dcterms:created>
  <dcterms:modified xsi:type="dcterms:W3CDTF">2024-11-19T02:34:07Z</dcterms:modified>
</cp:coreProperties>
</file>